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D9E65B68-23FA-442A-8EE8-D8EBE62254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FEグループ" sheetId="105" r:id="rId1"/>
  </sheets>
  <definedNames>
    <definedName name="_xlnm.Print_Area" localSheetId="0">JFEグループ!$A$1:$T$53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05" l="1"/>
  <c r="J33" i="105"/>
  <c r="J32" i="105"/>
  <c r="J21" i="105"/>
  <c r="J19" i="105"/>
  <c r="O12" i="105" l="1"/>
  <c r="J12" i="105" s="1"/>
</calcChain>
</file>

<file path=xl/sharedStrings.xml><?xml version="1.0" encoding="utf-8"?>
<sst xmlns="http://schemas.openxmlformats.org/spreadsheetml/2006/main" count="207" uniqueCount="106">
  <si>
    <t>経常利益</t>
    <rPh sb="0" eb="2">
      <t>ケイジョウ</t>
    </rPh>
    <rPh sb="2" eb="4">
      <t>リエキ</t>
    </rPh>
    <phoneticPr fontId="2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</si>
  <si>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</si>
  <si>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</si>
  <si>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税金等調整前当期純利益</t>
    <rPh sb="0" eb="2">
      <t>ゼイキン</t>
    </rPh>
    <rPh sb="2" eb="3">
      <t>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</si>
  <si>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</si>
  <si>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研究開発費</t>
    <rPh sb="0" eb="2">
      <t>ケンキュウ</t>
    </rPh>
    <rPh sb="2" eb="5">
      <t>カイハツヒ</t>
    </rPh>
    <phoneticPr fontId="2"/>
  </si>
  <si>
    <t>総資産</t>
    <rPh sb="0" eb="3">
      <t>ソウシサン</t>
    </rPh>
    <phoneticPr fontId="2"/>
  </si>
  <si>
    <t>自己資本</t>
    <rPh sb="0" eb="2">
      <t>ジコ</t>
    </rPh>
    <rPh sb="2" eb="4">
      <t>シホン</t>
    </rPh>
    <phoneticPr fontId="2"/>
  </si>
  <si>
    <t>純資産</t>
    <rPh sb="0" eb="3">
      <t>ジュンシサン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</si>
  <si>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</si>
  <si>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</si>
  <si>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</si>
  <si>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項目</t>
    <rPh sb="0" eb="2">
      <t>コウモク</t>
    </rPh>
    <phoneticPr fontId="2"/>
  </si>
  <si>
    <t>財務指標</t>
    <rPh sb="0" eb="2">
      <t>ザイム</t>
    </rPh>
    <rPh sb="2" eb="4">
      <t>シヒョウ</t>
    </rPh>
    <phoneticPr fontId="2"/>
  </si>
  <si>
    <t>経営業績</t>
    <rPh sb="0" eb="2">
      <t>ケイエイ</t>
    </rPh>
    <rPh sb="2" eb="4">
      <t>ギョウセキ</t>
    </rPh>
    <phoneticPr fontId="2"/>
  </si>
  <si>
    <t>財務状況</t>
    <rPh sb="0" eb="2">
      <t>ザイム</t>
    </rPh>
    <rPh sb="2" eb="4">
      <t>ジョウキョウ</t>
    </rPh>
    <phoneticPr fontId="2"/>
  </si>
  <si>
    <t>キャッシュ・フローの状況</t>
    <rPh sb="10" eb="12">
      <t>ジョウキョウ</t>
    </rPh>
    <phoneticPr fontId="2"/>
  </si>
  <si>
    <t>1株あたり情報</t>
    <rPh sb="1" eb="2">
      <t>カブ</t>
    </rPh>
    <rPh sb="5" eb="7">
      <t>ジョウホウ</t>
    </rPh>
    <phoneticPr fontId="2"/>
  </si>
  <si>
    <t>セグメント別情報</t>
    <rPh sb="5" eb="6">
      <t>ベツ</t>
    </rPh>
    <rPh sb="6" eb="8">
      <t>ジョウホウ</t>
    </rPh>
    <phoneticPr fontId="2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</si>
  <si>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</si>
  <si>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</si>
  <si>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</si>
  <si>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当期純利益</t>
    <rPh sb="0" eb="2">
      <t>トウキ</t>
    </rPh>
    <rPh sb="2" eb="5">
      <t>ジュンリエキ</t>
    </rPh>
    <phoneticPr fontId="2"/>
  </si>
  <si>
    <t>配当金</t>
    <rPh sb="0" eb="3">
      <t>ハイトウキン</t>
    </rPh>
    <phoneticPr fontId="2"/>
  </si>
  <si>
    <t>配当性向</t>
    <rPh sb="0" eb="2">
      <t>ハイトウ</t>
    </rPh>
    <rPh sb="2" eb="3">
      <t>セイ</t>
    </rPh>
    <rPh sb="3" eb="4">
      <t>ム</t>
    </rPh>
    <phoneticPr fontId="2"/>
  </si>
  <si>
    <t>その他</t>
    <rPh sb="2" eb="3">
      <t>タ</t>
    </rPh>
    <phoneticPr fontId="2"/>
  </si>
  <si>
    <t>鋼材平均価格（JFEスチール単独）</t>
    <rPh sb="0" eb="2">
      <t>コウザイ</t>
    </rPh>
    <rPh sb="2" eb="4">
      <t>ヘイキン</t>
    </rPh>
    <rPh sb="4" eb="6">
      <t>カカク</t>
    </rPh>
    <rPh sb="14" eb="16">
      <t>タンドク</t>
    </rPh>
    <phoneticPr fontId="2"/>
  </si>
  <si>
    <t>鋼材輸出比率（JFEスチール単独・金額ベース）</t>
    <rPh sb="0" eb="2">
      <t>コウザイ</t>
    </rPh>
    <rPh sb="2" eb="4">
      <t>ユシュツ</t>
    </rPh>
    <rPh sb="4" eb="6">
      <t>ヒリツ</t>
    </rPh>
    <rPh sb="14" eb="16">
      <t>タンドク</t>
    </rPh>
    <rPh sb="17" eb="19">
      <t>キンガク</t>
    </rPh>
    <phoneticPr fontId="2"/>
  </si>
  <si>
    <t>鋼材出荷量（JFEスチール単独）</t>
    <rPh sb="0" eb="2">
      <t>コウザイ</t>
    </rPh>
    <rPh sb="2" eb="4">
      <t>シュッカ</t>
    </rPh>
    <rPh sb="4" eb="5">
      <t>リョウ</t>
    </rPh>
    <rPh sb="13" eb="15">
      <t>タンドク</t>
    </rPh>
    <phoneticPr fontId="2"/>
  </si>
  <si>
    <t>従業員数（JFEホールディングス連結）</t>
    <rPh sb="0" eb="3">
      <t>ジュウギョウイン</t>
    </rPh>
    <rPh sb="3" eb="4">
      <t>スウ</t>
    </rPh>
    <rPh sb="16" eb="18">
      <t>レンケツ</t>
    </rPh>
    <phoneticPr fontId="2"/>
  </si>
  <si>
    <t>粗鋼生産量（JFEスチール単独）</t>
    <rPh sb="0" eb="2">
      <t>ソコウ</t>
    </rPh>
    <rPh sb="2" eb="4">
      <t>セイサン</t>
    </rPh>
    <rPh sb="4" eb="5">
      <t>リョウ</t>
    </rPh>
    <rPh sb="13" eb="15">
      <t>タンドク</t>
    </rPh>
    <phoneticPr fontId="2"/>
  </si>
  <si>
    <t>億円</t>
    <rPh sb="0" eb="2">
      <t>オクエン</t>
    </rPh>
    <phoneticPr fontId="2"/>
  </si>
  <si>
    <t>円/株</t>
    <rPh sb="0" eb="1">
      <t>エン</t>
    </rPh>
    <rPh sb="2" eb="3">
      <t>カブ</t>
    </rPh>
    <phoneticPr fontId="2"/>
  </si>
  <si>
    <t>%</t>
  </si>
  <si>
    <t>%</t>
    <phoneticPr fontId="2"/>
  </si>
  <si>
    <t>倍</t>
    <rPh sb="0" eb="1">
      <t>バイ</t>
    </rPh>
    <phoneticPr fontId="2"/>
  </si>
  <si>
    <t>万トン</t>
    <rPh sb="0" eb="1">
      <t>マン</t>
    </rPh>
    <phoneticPr fontId="2"/>
  </si>
  <si>
    <t>千円/トン</t>
    <rPh sb="0" eb="2">
      <t>センエン</t>
    </rPh>
    <phoneticPr fontId="2"/>
  </si>
  <si>
    <t>人</t>
    <rPh sb="0" eb="1">
      <t>ニン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</si>
  <si>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</si>
  <si>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</si>
  <si>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</si>
  <si>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</si>
  <si>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</si>
  <si>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粗鋼生産量（JFEスチール連結）</t>
    <phoneticPr fontId="2"/>
  </si>
  <si>
    <t>EBITDA　※１</t>
    <phoneticPr fontId="2"/>
  </si>
  <si>
    <t>フリー・キャッシュ・フロー　※２</t>
    <phoneticPr fontId="2"/>
  </si>
  <si>
    <t>Debt/EBITDA倍率　※３</t>
    <rPh sb="11" eb="13">
      <t>バイリツ</t>
    </rPh>
    <phoneticPr fontId="2"/>
  </si>
  <si>
    <t>※２　フリー・キャッシュ・フロー：営業活動によるキャッシュ・フロー+投資活動によるキャッシュ・フロー</t>
    <rPh sb="17" eb="19">
      <t>エイギョウ</t>
    </rPh>
    <rPh sb="19" eb="21">
      <t>カツドウ</t>
    </rPh>
    <rPh sb="34" eb="36">
      <t>トウシ</t>
    </rPh>
    <rPh sb="36" eb="38">
      <t>カツドウ</t>
    </rPh>
    <phoneticPr fontId="2"/>
  </si>
  <si>
    <t>※５　ROA：（経常利益＋支払利息）/総資産</t>
    <rPh sb="8" eb="10">
      <t>ケイジョウ</t>
    </rPh>
    <rPh sb="10" eb="12">
      <t>リエキ</t>
    </rPh>
    <rPh sb="13" eb="15">
      <t>シハライ</t>
    </rPh>
    <rPh sb="15" eb="17">
      <t>リソク</t>
    </rPh>
    <rPh sb="19" eb="22">
      <t>ソウシサン</t>
    </rPh>
    <phoneticPr fontId="2"/>
  </si>
  <si>
    <t>※３　Debt/EBITDA倍率：借入金・社債等残高/EBITDA</t>
    <rPh sb="17" eb="19">
      <t>カリイレ</t>
    </rPh>
    <rPh sb="19" eb="20">
      <t>キン</t>
    </rPh>
    <rPh sb="21" eb="23">
      <t>シャサイ</t>
    </rPh>
    <rPh sb="23" eb="24">
      <t>トウ</t>
    </rPh>
    <rPh sb="24" eb="26">
      <t>ザンダカ</t>
    </rPh>
    <phoneticPr fontId="2"/>
  </si>
  <si>
    <t>※４　ROE：親会社株主に帰属する当期純利益/自己資本</t>
    <rPh sb="7" eb="10">
      <t>オヤガイシャ</t>
    </rPh>
    <rPh sb="10" eb="12">
      <t>カブヌシ</t>
    </rPh>
    <rPh sb="13" eb="15">
      <t>キゾク</t>
    </rPh>
    <rPh sb="17" eb="19">
      <t>トウキ</t>
    </rPh>
    <rPh sb="19" eb="22">
      <t>ジュンリエキ</t>
    </rPh>
    <rPh sb="23" eb="25">
      <t>ジコ</t>
    </rPh>
    <rPh sb="25" eb="27">
      <t>シホン</t>
    </rPh>
    <phoneticPr fontId="2"/>
  </si>
  <si>
    <t>ROE　※４</t>
    <phoneticPr fontId="2"/>
  </si>
  <si>
    <t>ROA　※５</t>
    <phoneticPr fontId="2"/>
  </si>
  <si>
    <t>2018年度</t>
    <rPh sb="4" eb="6">
      <t>ネンド</t>
    </rPh>
    <phoneticPr fontId="2"/>
  </si>
  <si>
    <t>【IFRS】</t>
    <phoneticPr fontId="2"/>
  </si>
  <si>
    <t>【日本基準】</t>
    <rPh sb="1" eb="3">
      <t>ニホン</t>
    </rPh>
    <rPh sb="3" eb="5">
      <t>キジュン</t>
    </rPh>
    <phoneticPr fontId="2"/>
  </si>
  <si>
    <t>売上収益</t>
    <rPh sb="0" eb="2">
      <t>ウリアゲ</t>
    </rPh>
    <rPh sb="2" eb="4">
      <t>シュウエキ</t>
    </rPh>
    <phoneticPr fontId="2"/>
  </si>
  <si>
    <t>親会社の所有者に帰属する当期利益</t>
    <rPh sb="0" eb="3">
      <t>オヤガイシャ</t>
    </rPh>
    <rPh sb="4" eb="7">
      <t>ショユウシャ</t>
    </rPh>
    <rPh sb="8" eb="10">
      <t>キゾク</t>
    </rPh>
    <rPh sb="12" eb="14">
      <t>トウキ</t>
    </rPh>
    <rPh sb="14" eb="16">
      <t>リエキ</t>
    </rPh>
    <phoneticPr fontId="2"/>
  </si>
  <si>
    <t>有利子負債残高</t>
    <rPh sb="0" eb="1">
      <t>ユウ</t>
    </rPh>
    <rPh sb="1" eb="3">
      <t>リシ</t>
    </rPh>
    <rPh sb="3" eb="5">
      <t>フサイ</t>
    </rPh>
    <rPh sb="5" eb="7">
      <t>ザンダカ</t>
    </rPh>
    <phoneticPr fontId="2"/>
  </si>
  <si>
    <t>税引前利益</t>
    <rPh sb="0" eb="2">
      <t>ゼイビ</t>
    </rPh>
    <rPh sb="2" eb="3">
      <t>マエ</t>
    </rPh>
    <rPh sb="3" eb="5">
      <t>リエキ</t>
    </rPh>
    <phoneticPr fontId="2"/>
  </si>
  <si>
    <t>当期利益</t>
    <rPh sb="0" eb="2">
      <t>トウキ</t>
    </rPh>
    <rPh sb="2" eb="4">
      <t>リエキ</t>
    </rPh>
    <phoneticPr fontId="2"/>
  </si>
  <si>
    <t>D/Eレシオ　※6</t>
    <phoneticPr fontId="2"/>
  </si>
  <si>
    <t>※６　D/Eレシオ：借入金・社債等残高/自己資本　但し、格付け評価上の資本性を持つ負債について、格付け機関の評価により資本に算入</t>
    <rPh sb="10" eb="12">
      <t>カリイレ</t>
    </rPh>
    <rPh sb="12" eb="13">
      <t>キン</t>
    </rPh>
    <rPh sb="14" eb="16">
      <t>シャサイ</t>
    </rPh>
    <rPh sb="16" eb="17">
      <t>トウ</t>
    </rPh>
    <rPh sb="17" eb="19">
      <t>ザンダカ</t>
    </rPh>
    <rPh sb="20" eb="22">
      <t>ジコ</t>
    </rPh>
    <rPh sb="22" eb="24">
      <t>シホン</t>
    </rPh>
    <rPh sb="25" eb="26">
      <t>タダ</t>
    </rPh>
    <rPh sb="28" eb="29">
      <t>カク</t>
    </rPh>
    <rPh sb="29" eb="30">
      <t>ヅ</t>
    </rPh>
    <rPh sb="31" eb="33">
      <t>ヒョウカ</t>
    </rPh>
    <rPh sb="33" eb="34">
      <t>ジョウ</t>
    </rPh>
    <rPh sb="35" eb="37">
      <t>シホン</t>
    </rPh>
    <rPh sb="37" eb="38">
      <t>セイ</t>
    </rPh>
    <rPh sb="39" eb="40">
      <t>モ</t>
    </rPh>
    <rPh sb="41" eb="43">
      <t>フサイ</t>
    </rPh>
    <rPh sb="48" eb="49">
      <t>カク</t>
    </rPh>
    <rPh sb="49" eb="50">
      <t>ヅ</t>
    </rPh>
    <rPh sb="51" eb="53">
      <t>キカン</t>
    </rPh>
    <rPh sb="54" eb="56">
      <t>ヒョウカ</t>
    </rPh>
    <rPh sb="59" eb="61">
      <t>シホン</t>
    </rPh>
    <rPh sb="62" eb="64">
      <t>サンニュウ</t>
    </rPh>
    <phoneticPr fontId="2"/>
  </si>
  <si>
    <t>　　　　　　　　　　　　但し、格付け評価上の資本性を持つ負債について、格付け機関の評価により資本に算入</t>
    <phoneticPr fontId="2"/>
  </si>
  <si>
    <t>資産合計</t>
    <rPh sb="0" eb="2">
      <t>シサン</t>
    </rPh>
    <rPh sb="2" eb="4">
      <t>ゴウケイ</t>
    </rPh>
    <phoneticPr fontId="2"/>
  </si>
  <si>
    <t>親会社の所有者に帰属する持分</t>
    <rPh sb="0" eb="3">
      <t>オヤガイシャ</t>
    </rPh>
    <rPh sb="4" eb="7">
      <t>ショユウシャ</t>
    </rPh>
    <rPh sb="8" eb="10">
      <t>キゾク</t>
    </rPh>
    <rPh sb="12" eb="14">
      <t>モチブン</t>
    </rPh>
    <phoneticPr fontId="2"/>
  </si>
  <si>
    <t>資本合計</t>
  </si>
  <si>
    <t>親会社所有者帰属持分比率</t>
    <rPh sb="0" eb="3">
      <t>オヤガイシャ</t>
    </rPh>
    <rPh sb="3" eb="6">
      <t>ショユウシャ</t>
    </rPh>
    <rPh sb="6" eb="8">
      <t>キゾク</t>
    </rPh>
    <rPh sb="8" eb="10">
      <t>モチブン</t>
    </rPh>
    <rPh sb="10" eb="12">
      <t>ヒリツ</t>
    </rPh>
    <phoneticPr fontId="2"/>
  </si>
  <si>
    <t>年度末株価（円）</t>
    <rPh sb="0" eb="2">
      <t>ネンド</t>
    </rPh>
    <rPh sb="2" eb="3">
      <t>マツ</t>
    </rPh>
    <rPh sb="3" eb="5">
      <t>カブカ</t>
    </rPh>
    <rPh sb="6" eb="7">
      <t>エン</t>
    </rPh>
    <phoneticPr fontId="2"/>
  </si>
  <si>
    <t>売上高　　　　　　（鉄鋼事業）</t>
    <rPh sb="0" eb="2">
      <t>ウリアゲ</t>
    </rPh>
    <rPh sb="2" eb="3">
      <t>ダカ</t>
    </rPh>
    <rPh sb="10" eb="12">
      <t>テッコウ</t>
    </rPh>
    <rPh sb="12" eb="14">
      <t>ジギョウ</t>
    </rPh>
    <phoneticPr fontId="2"/>
  </si>
  <si>
    <t>　　　　　　　　　　 （エンジニアリング事業）</t>
    <rPh sb="20" eb="22">
      <t>ジギョウ</t>
    </rPh>
    <phoneticPr fontId="2"/>
  </si>
  <si>
    <t>　　　　　　　　　　 （商社事業）</t>
    <rPh sb="12" eb="14">
      <t>ショウシャ</t>
    </rPh>
    <rPh sb="14" eb="16">
      <t>ジギョウ</t>
    </rPh>
    <phoneticPr fontId="2"/>
  </si>
  <si>
    <t>経常利益  　　　　（鉄鋼事業）</t>
    <rPh sb="0" eb="2">
      <t>ケイジョウ</t>
    </rPh>
    <rPh sb="2" eb="4">
      <t>リエキ</t>
    </rPh>
    <rPh sb="11" eb="13">
      <t>テッコウ</t>
    </rPh>
    <rPh sb="13" eb="15">
      <t>ジギョウ</t>
    </rPh>
    <phoneticPr fontId="2"/>
  </si>
  <si>
    <t>設備投資額（工事ベース）</t>
    <rPh sb="0" eb="2">
      <t>セツビ</t>
    </rPh>
    <rPh sb="2" eb="4">
      <t>トウシ</t>
    </rPh>
    <rPh sb="4" eb="5">
      <t>ガク</t>
    </rPh>
    <rPh sb="6" eb="8">
      <t>コウジ</t>
    </rPh>
    <phoneticPr fontId="2"/>
  </si>
  <si>
    <t>　　　　　　　　　　　　（エンジニアリング事業）</t>
    <rPh sb="21" eb="23">
      <t>ジギョウ</t>
    </rPh>
    <phoneticPr fontId="2"/>
  </si>
  <si>
    <t>　　　　　　　　　　　　 （商社事業）</t>
    <rPh sb="14" eb="16">
      <t>ショウシャ</t>
    </rPh>
    <rPh sb="16" eb="18">
      <t>ジギョウ</t>
    </rPh>
    <phoneticPr fontId="2"/>
  </si>
  <si>
    <t>　　　　　　　　　　　　（商社事業）</t>
    <rPh sb="13" eb="15">
      <t>ショウシャ</t>
    </rPh>
    <rPh sb="15" eb="17">
      <t>ジギョウ</t>
    </rPh>
    <phoneticPr fontId="2"/>
  </si>
  <si>
    <t>借入金・社債等残高</t>
    <rPh sb="0" eb="2">
      <t>カリイレ</t>
    </rPh>
    <rPh sb="2" eb="3">
      <t>キン</t>
    </rPh>
    <rPh sb="4" eb="6">
      <t>シャサイ</t>
    </rPh>
    <rPh sb="6" eb="7">
      <t>トウ</t>
    </rPh>
    <rPh sb="7" eb="9">
      <t>ザンダカ</t>
    </rPh>
    <phoneticPr fontId="2"/>
  </si>
  <si>
    <t>減価償却費及び償却費</t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2"/>
  </si>
  <si>
    <t>事業利益　※１</t>
    <rPh sb="0" eb="2">
      <t>ジギョウ</t>
    </rPh>
    <rPh sb="2" eb="4">
      <t>リエキ</t>
    </rPh>
    <phoneticPr fontId="2"/>
  </si>
  <si>
    <t>EBITDA　※２</t>
    <phoneticPr fontId="2"/>
  </si>
  <si>
    <t>フリー・キャッシュ・フロー　※３</t>
    <phoneticPr fontId="2"/>
  </si>
  <si>
    <t>ROE　※５</t>
    <phoneticPr fontId="2"/>
  </si>
  <si>
    <t>ROA　※６</t>
    <phoneticPr fontId="2"/>
  </si>
  <si>
    <t>D/Eレシオ　※７</t>
    <phoneticPr fontId="2"/>
  </si>
  <si>
    <t>セグメント利益　※８ 　(鉄鋼事業）</t>
    <rPh sb="5" eb="7">
      <t>リエキ</t>
    </rPh>
    <rPh sb="13" eb="15">
      <t>テッコウ</t>
    </rPh>
    <rPh sb="15" eb="17">
      <t>ジギョウ</t>
    </rPh>
    <phoneticPr fontId="2"/>
  </si>
  <si>
    <t>※２　EBITDA：事業利益+減価償却費及び償却費</t>
    <rPh sb="10" eb="12">
      <t>ジギョウ</t>
    </rPh>
    <rPh sb="12" eb="14">
      <t>リエキ</t>
    </rPh>
    <rPh sb="15" eb="17">
      <t>ゲンカ</t>
    </rPh>
    <rPh sb="17" eb="19">
      <t>ショウキャク</t>
    </rPh>
    <rPh sb="19" eb="20">
      <t>ヒ</t>
    </rPh>
    <rPh sb="20" eb="21">
      <t>オヨ</t>
    </rPh>
    <rPh sb="22" eb="24">
      <t>ショウキャク</t>
    </rPh>
    <rPh sb="24" eb="25">
      <t>ヒ</t>
    </rPh>
    <phoneticPr fontId="2"/>
  </si>
  <si>
    <t>※３　フリー・キャッシュ・フロー：営業活動によるキャッシュ・フロー+投資活動によるキャッシュ・フロー</t>
    <rPh sb="17" eb="19">
      <t>エイギョウ</t>
    </rPh>
    <rPh sb="19" eb="21">
      <t>カツドウ</t>
    </rPh>
    <rPh sb="34" eb="36">
      <t>トウシ</t>
    </rPh>
    <rPh sb="36" eb="38">
      <t>カツドウ</t>
    </rPh>
    <phoneticPr fontId="2"/>
  </si>
  <si>
    <t>※４　Debt/EBITDA倍率：有利子負債残高/EBITDA</t>
    <rPh sb="17" eb="18">
      <t>ユウ</t>
    </rPh>
    <rPh sb="18" eb="20">
      <t>リシ</t>
    </rPh>
    <rPh sb="20" eb="22">
      <t>フサイ</t>
    </rPh>
    <rPh sb="22" eb="24">
      <t>ザンダカ</t>
    </rPh>
    <phoneticPr fontId="2"/>
  </si>
  <si>
    <t>※６　ROA：事業利益/資産合計</t>
    <rPh sb="7" eb="9">
      <t>ジギョウ</t>
    </rPh>
    <rPh sb="9" eb="11">
      <t>リエキ</t>
    </rPh>
    <rPh sb="12" eb="14">
      <t>シサン</t>
    </rPh>
    <rPh sb="14" eb="16">
      <t>ゴウケイ</t>
    </rPh>
    <phoneticPr fontId="2"/>
  </si>
  <si>
    <t>※１　事業利益：税引前利益から金融損益および個別開示項目（金額に重要性のある一過性の性格を持つ項目）を除いた利益</t>
    <rPh sb="3" eb="5">
      <t>ジギョウ</t>
    </rPh>
    <rPh sb="5" eb="7">
      <t>リエキ</t>
    </rPh>
    <rPh sb="8" eb="10">
      <t>ゼイビ</t>
    </rPh>
    <rPh sb="10" eb="11">
      <t>マエ</t>
    </rPh>
    <rPh sb="11" eb="13">
      <t>リエキ</t>
    </rPh>
    <rPh sb="15" eb="17">
      <t>キンユウ</t>
    </rPh>
    <rPh sb="17" eb="19">
      <t>ソンエキ</t>
    </rPh>
    <rPh sb="22" eb="24">
      <t>コベツ</t>
    </rPh>
    <rPh sb="24" eb="26">
      <t>カイジ</t>
    </rPh>
    <rPh sb="26" eb="28">
      <t>コウモク</t>
    </rPh>
    <rPh sb="29" eb="31">
      <t>キンガク</t>
    </rPh>
    <rPh sb="32" eb="35">
      <t>ジュウヨウセイ</t>
    </rPh>
    <rPh sb="38" eb="41">
      <t>イッカセイ</t>
    </rPh>
    <rPh sb="42" eb="44">
      <t>セイカク</t>
    </rPh>
    <rPh sb="45" eb="46">
      <t>モ</t>
    </rPh>
    <rPh sb="47" eb="49">
      <t>コウモク</t>
    </rPh>
    <rPh sb="51" eb="52">
      <t>ノゾ</t>
    </rPh>
    <rPh sb="54" eb="56">
      <t>リエキ</t>
    </rPh>
    <phoneticPr fontId="2"/>
  </si>
  <si>
    <t>※８　セグメント利益：事業利益に金融損益を含めたもの</t>
    <rPh sb="8" eb="10">
      <t>リエキ</t>
    </rPh>
    <rPh sb="11" eb="13">
      <t>ジギョウ</t>
    </rPh>
    <rPh sb="13" eb="15">
      <t>リエキ</t>
    </rPh>
    <rPh sb="16" eb="18">
      <t>キンユウ</t>
    </rPh>
    <rPh sb="18" eb="20">
      <t>ソンエキ</t>
    </rPh>
    <rPh sb="21" eb="22">
      <t>フク</t>
    </rPh>
    <phoneticPr fontId="2"/>
  </si>
  <si>
    <t>売上収益　　　　　　（鉄鋼事業）</t>
    <rPh sb="0" eb="2">
      <t>ウリアゲ</t>
    </rPh>
    <rPh sb="2" eb="4">
      <t>シュウエキ</t>
    </rPh>
    <rPh sb="11" eb="13">
      <t>テッコウ</t>
    </rPh>
    <rPh sb="13" eb="15">
      <t>ジギョウ</t>
    </rPh>
    <phoneticPr fontId="2"/>
  </si>
  <si>
    <t>単位</t>
    <rPh sb="0" eb="2">
      <t>タンイ</t>
    </rPh>
    <phoneticPr fontId="2"/>
  </si>
  <si>
    <t>5.0</t>
    <phoneticPr fontId="2"/>
  </si>
  <si>
    <t>Debt/EBITDA倍率　※４</t>
    <rPh sb="11" eb="13">
      <t>バイリツ</t>
    </rPh>
    <phoneticPr fontId="2"/>
  </si>
  <si>
    <r>
      <t>※５　ROE：親会社の所有者に帰属する当期利益/</t>
    </r>
    <r>
      <rPr>
        <b/>
        <sz val="11"/>
        <rFont val="Meiryo UI"/>
        <family val="3"/>
        <charset val="128"/>
      </rPr>
      <t>親会社の所有者に帰属する持分</t>
    </r>
    <rPh sb="7" eb="10">
      <t>オヤガイシャ</t>
    </rPh>
    <rPh sb="11" eb="14">
      <t>ショユウシャ</t>
    </rPh>
    <rPh sb="15" eb="17">
      <t>キゾク</t>
    </rPh>
    <rPh sb="19" eb="21">
      <t>トウキ</t>
    </rPh>
    <rPh sb="21" eb="23">
      <t>リエキ</t>
    </rPh>
    <rPh sb="24" eb="27">
      <t>オヤガイシャ</t>
    </rPh>
    <rPh sb="28" eb="31">
      <t>ショユウシャ</t>
    </rPh>
    <rPh sb="32" eb="34">
      <t>キゾク</t>
    </rPh>
    <rPh sb="36" eb="37">
      <t>モ</t>
    </rPh>
    <rPh sb="37" eb="38">
      <t>ブン</t>
    </rPh>
    <phoneticPr fontId="2"/>
  </si>
  <si>
    <r>
      <t>※７　D/Eレシオ：有利子負債残高/</t>
    </r>
    <r>
      <rPr>
        <b/>
        <sz val="11"/>
        <rFont val="Meiryo UI"/>
        <family val="3"/>
        <charset val="128"/>
      </rPr>
      <t>親会社の所有者に帰属する持分</t>
    </r>
    <rPh sb="10" eb="11">
      <t>ユウ</t>
    </rPh>
    <rPh sb="11" eb="13">
      <t>リシ</t>
    </rPh>
    <rPh sb="13" eb="15">
      <t>フサイ</t>
    </rPh>
    <rPh sb="15" eb="17">
      <t>ザンダカ</t>
    </rPh>
    <rPh sb="18" eb="21">
      <t>オヤガイシャ</t>
    </rPh>
    <rPh sb="22" eb="25">
      <t>ショユウシャ</t>
    </rPh>
    <rPh sb="26" eb="28">
      <t>キゾク</t>
    </rPh>
    <rPh sb="30" eb="32">
      <t>モチブン</t>
    </rPh>
    <phoneticPr fontId="2"/>
  </si>
  <si>
    <t>※１　EBITDA：経常利益+支払利息+減価償却費及び償却費</t>
    <rPh sb="10" eb="12">
      <t>ケイジョウ</t>
    </rPh>
    <rPh sb="12" eb="14">
      <t>リエキ</t>
    </rPh>
    <rPh sb="15" eb="17">
      <t>シハライ</t>
    </rPh>
    <rPh sb="17" eb="19">
      <t>リソク</t>
    </rPh>
    <rPh sb="25" eb="26">
      <t>オヨ</t>
    </rPh>
    <rPh sb="27" eb="29">
      <t>ショウキャク</t>
    </rPh>
    <rPh sb="29" eb="30">
      <t>ヒ</t>
    </rPh>
    <phoneticPr fontId="2"/>
  </si>
  <si>
    <t>2019年度</t>
    <rPh sb="4" eb="6">
      <t>ネンド</t>
    </rPh>
    <phoneticPr fontId="2"/>
  </si>
  <si>
    <t>-</t>
    <phoneticPr fontId="2"/>
  </si>
  <si>
    <t>2020年度</t>
    <rPh sb="4" eb="6">
      <t>ネンド</t>
    </rPh>
    <phoneticPr fontId="2"/>
  </si>
  <si>
    <t>-</t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</si>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</sst>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.0;[Red]\-#,##0.0"/>
    <numFmt numFmtId="177" formatCode="0.0%"/>
    <numFmt numFmtId="178" formatCode="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30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7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22" fillId="3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34" borderId="12" xfId="0" applyFont="1" applyFill="1" applyBorder="1">
      <alignment vertical="center"/>
    </xf>
    <xf numFmtId="0" fontId="4" fillId="34" borderId="4" xfId="0" applyFont="1" applyFill="1" applyBorder="1">
      <alignment vertical="center"/>
    </xf>
    <xf numFmtId="0" fontId="4" fillId="34" borderId="0" xfId="0" applyFont="1" applyFill="1">
      <alignment vertical="center"/>
    </xf>
    <xf numFmtId="38" fontId="4" fillId="0" borderId="2" xfId="34" applyFont="1" applyBorder="1" applyAlignment="1">
      <alignment horizontal="right" vertical="center"/>
    </xf>
    <xf numFmtId="38" fontId="4" fillId="0" borderId="4" xfId="34" applyFont="1" applyBorder="1" applyAlignment="1">
      <alignment horizontal="right" vertical="center"/>
    </xf>
    <xf numFmtId="38" fontId="4" fillId="0" borderId="7" xfId="34" applyFont="1" applyBorder="1" applyAlignment="1">
      <alignment horizontal="right" vertical="center"/>
    </xf>
    <xf numFmtId="38" fontId="4" fillId="0" borderId="12" xfId="34" applyFont="1" applyBorder="1" applyAlignment="1">
      <alignment horizontal="right" vertical="center" wrapText="1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38" fontId="4" fillId="34" borderId="12" xfId="34" applyFont="1" applyFill="1" applyBorder="1" applyAlignment="1">
      <alignment horizontal="right" vertical="center"/>
    </xf>
    <xf numFmtId="38" fontId="4" fillId="34" borderId="12" xfId="34" applyFont="1" applyFill="1" applyBorder="1">
      <alignment vertical="center"/>
    </xf>
    <xf numFmtId="38" fontId="4" fillId="34" borderId="4" xfId="34" applyFont="1" applyFill="1" applyBorder="1" applyAlignment="1">
      <alignment horizontal="right" vertical="center"/>
    </xf>
    <xf numFmtId="38" fontId="4" fillId="34" borderId="4" xfId="34" applyFont="1" applyFill="1" applyBorder="1">
      <alignment vertical="center"/>
    </xf>
    <xf numFmtId="176" fontId="4" fillId="0" borderId="4" xfId="34" applyNumberFormat="1" applyFont="1" applyBorder="1" applyAlignment="1">
      <alignment horizontal="right" vertical="center"/>
    </xf>
    <xf numFmtId="177" fontId="4" fillId="0" borderId="4" xfId="0" applyNumberFormat="1" applyFont="1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34" borderId="0" xfId="0" applyFont="1" applyFill="1" applyAlignment="1">
      <alignment horizontal="center" vertical="center"/>
    </xf>
    <xf numFmtId="0" fontId="4" fillId="34" borderId="5" xfId="0" applyFont="1" applyFill="1" applyBorder="1">
      <alignment vertical="center"/>
    </xf>
    <xf numFmtId="38" fontId="4" fillId="34" borderId="5" xfId="34" applyFont="1" applyFill="1" applyBorder="1" applyAlignment="1">
      <alignment horizontal="right" vertical="center"/>
    </xf>
    <xf numFmtId="0" fontId="4" fillId="34" borderId="2" xfId="0" applyFont="1" applyFill="1" applyBorder="1">
      <alignment vertical="center"/>
    </xf>
    <xf numFmtId="38" fontId="4" fillId="34" borderId="2" xfId="34" applyFont="1" applyFill="1" applyBorder="1" applyAlignment="1">
      <alignment horizontal="right" vertical="center"/>
    </xf>
    <xf numFmtId="38" fontId="4" fillId="34" borderId="2" xfId="34" applyFont="1" applyFill="1" applyBorder="1">
      <alignment vertical="center"/>
    </xf>
    <xf numFmtId="38" fontId="4" fillId="34" borderId="5" xfId="34" applyFont="1" applyFill="1" applyBorder="1">
      <alignment vertical="center"/>
    </xf>
    <xf numFmtId="0" fontId="4" fillId="34" borderId="7" xfId="0" applyFont="1" applyFill="1" applyBorder="1">
      <alignment vertical="center"/>
    </xf>
    <xf numFmtId="38" fontId="4" fillId="34" borderId="7" xfId="34" applyFont="1" applyFill="1" applyBorder="1" applyAlignment="1">
      <alignment horizontal="right" vertical="center"/>
    </xf>
    <xf numFmtId="38" fontId="4" fillId="34" borderId="7" xfId="34" applyFont="1" applyFill="1" applyBorder="1">
      <alignment vertical="center"/>
    </xf>
    <xf numFmtId="0" fontId="4" fillId="34" borderId="5" xfId="0" applyFont="1" applyFill="1" applyBorder="1" applyAlignment="1">
      <alignment horizontal="right" vertical="center"/>
    </xf>
    <xf numFmtId="177" fontId="4" fillId="34" borderId="7" xfId="28" applyNumberFormat="1" applyFont="1" applyFill="1" applyBorder="1" applyAlignment="1">
      <alignment horizontal="right" vertical="center"/>
    </xf>
    <xf numFmtId="176" fontId="4" fillId="34" borderId="12" xfId="34" applyNumberFormat="1" applyFont="1" applyFill="1" applyBorder="1" applyAlignment="1">
      <alignment horizontal="right" vertical="center"/>
    </xf>
    <xf numFmtId="176" fontId="4" fillId="34" borderId="12" xfId="34" applyNumberFormat="1" applyFont="1" applyFill="1" applyBorder="1">
      <alignment vertical="center"/>
    </xf>
    <xf numFmtId="0" fontId="4" fillId="34" borderId="4" xfId="0" applyFont="1" applyFill="1" applyBorder="1" applyAlignment="1">
      <alignment horizontal="right" vertical="center"/>
    </xf>
    <xf numFmtId="0" fontId="4" fillId="34" borderId="2" xfId="0" applyFont="1" applyFill="1" applyBorder="1" applyAlignment="1">
      <alignment vertical="center" wrapText="1"/>
    </xf>
    <xf numFmtId="38" fontId="4" fillId="34" borderId="2" xfId="34" applyFont="1" applyFill="1" applyBorder="1" applyAlignment="1">
      <alignment horizontal="right" vertical="center" wrapText="1"/>
    </xf>
    <xf numFmtId="38" fontId="4" fillId="34" borderId="2" xfId="34" applyFont="1" applyFill="1" applyBorder="1" applyAlignment="1">
      <alignment vertical="center" wrapText="1"/>
    </xf>
    <xf numFmtId="0" fontId="23" fillId="0" borderId="0" xfId="0" applyFont="1">
      <alignment vertical="center"/>
    </xf>
    <xf numFmtId="178" fontId="4" fillId="34" borderId="5" xfId="0" applyNumberFormat="1" applyFont="1" applyFill="1" applyBorder="1" applyAlignment="1">
      <alignment horizontal="right" vertical="center"/>
    </xf>
    <xf numFmtId="0" fontId="24" fillId="34" borderId="0" xfId="0" applyFont="1" applyFill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34" borderId="1" xfId="34" applyFont="1" applyFill="1" applyBorder="1" applyAlignment="1">
      <alignment horizontal="right" vertical="center"/>
    </xf>
    <xf numFmtId="0" fontId="4" fillId="34" borderId="1" xfId="0" applyFont="1" applyFill="1" applyBorder="1">
      <alignment vertical="center"/>
    </xf>
    <xf numFmtId="0" fontId="4" fillId="34" borderId="10" xfId="0" applyFont="1" applyFill="1" applyBorder="1">
      <alignment vertical="center"/>
    </xf>
    <xf numFmtId="177" fontId="4" fillId="34" borderId="4" xfId="0" applyNumberFormat="1" applyFont="1" applyFill="1" applyBorder="1">
      <alignment vertical="center"/>
    </xf>
    <xf numFmtId="0" fontId="4" fillId="34" borderId="9" xfId="0" applyFont="1" applyFill="1" applyBorder="1">
      <alignment vertical="center"/>
    </xf>
    <xf numFmtId="0" fontId="4" fillId="34" borderId="8" xfId="0" applyFont="1" applyFill="1" applyBorder="1">
      <alignment vertical="center"/>
    </xf>
    <xf numFmtId="0" fontId="4" fillId="34" borderId="6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4" xfId="0" applyFont="1" applyFill="1" applyBorder="1" applyAlignment="1">
      <alignment horizontal="center" vertical="center"/>
    </xf>
    <xf numFmtId="0" fontId="4" fillId="34" borderId="3" xfId="0" applyFont="1" applyFill="1" applyBorder="1">
      <alignment vertical="center"/>
    </xf>
    <xf numFmtId="0" fontId="4" fillId="34" borderId="5" xfId="0" applyFont="1" applyFill="1" applyBorder="1" applyAlignment="1">
      <alignment horizontal="center" vertical="center"/>
    </xf>
    <xf numFmtId="0" fontId="4" fillId="34" borderId="2" xfId="0" applyFont="1" applyFill="1" applyBorder="1" applyAlignment="1">
      <alignment horizontal="center" vertical="center"/>
    </xf>
    <xf numFmtId="0" fontId="4" fillId="34" borderId="7" xfId="0" applyFont="1" applyFill="1" applyBorder="1" applyAlignment="1">
      <alignment horizontal="center" vertical="center"/>
    </xf>
    <xf numFmtId="0" fontId="4" fillId="34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34" borderId="0" xfId="0" applyFont="1" applyFill="1">
      <alignment vertical="center"/>
    </xf>
    <xf numFmtId="38" fontId="4" fillId="34" borderId="1" xfId="34" applyFont="1" applyFill="1" applyBorder="1">
      <alignment vertical="center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38" fontId="4" fillId="34" borderId="12" xfId="34" applyFont="1" applyFill="1" applyBorder="1" applyAlignment="1">
      <alignment vertical="center" wrapText="1"/>
    </xf>
    <xf numFmtId="0" fontId="4" fillId="34" borderId="4" xfId="0" quotePrefix="1" applyFont="1" applyFill="1" applyBorder="1" applyAlignment="1">
      <alignment horizontal="right" vertical="center"/>
    </xf>
    <xf numFmtId="176" fontId="4" fillId="34" borderId="4" xfId="34" applyNumberFormat="1" applyFont="1" applyFill="1" applyBorder="1">
      <alignment vertical="center"/>
    </xf>
    <xf numFmtId="178" fontId="4" fillId="34" borderId="5" xfId="0" applyNumberFormat="1" applyFont="1" applyFill="1" applyBorder="1">
      <alignment vertical="center"/>
    </xf>
    <xf numFmtId="38" fontId="4" fillId="0" borderId="5" xfId="34" applyFont="1" applyFill="1" applyBorder="1">
      <alignment vertical="center"/>
    </xf>
    <xf numFmtId="178" fontId="4" fillId="34" borderId="4" xfId="0" applyNumberFormat="1" applyFont="1" applyFill="1" applyBorder="1">
      <alignment vertical="center"/>
    </xf>
    <xf numFmtId="40" fontId="4" fillId="34" borderId="0" xfId="34" applyNumberFormat="1" applyFont="1" applyFill="1" applyBorder="1" applyAlignment="1">
      <alignment horizontal="center" vertical="center"/>
    </xf>
    <xf numFmtId="178" fontId="4" fillId="0" borderId="4" xfId="0" applyNumberFormat="1" applyFont="1" applyBorder="1">
      <alignment vertical="center"/>
    </xf>
    <xf numFmtId="38" fontId="4" fillId="0" borderId="2" xfId="34" applyFont="1" applyFill="1" applyBorder="1">
      <alignment vertical="center"/>
    </xf>
    <xf numFmtId="38" fontId="4" fillId="0" borderId="4" xfId="34" applyFont="1" applyFill="1" applyBorder="1">
      <alignment vertical="center"/>
    </xf>
    <xf numFmtId="38" fontId="4" fillId="0" borderId="12" xfId="34" applyFont="1" applyFill="1" applyBorder="1">
      <alignment vertical="center"/>
    </xf>
    <xf numFmtId="38" fontId="4" fillId="0" borderId="7" xfId="34" applyFont="1" applyFill="1" applyBorder="1">
      <alignment vertical="center"/>
    </xf>
    <xf numFmtId="0" fontId="4" fillId="0" borderId="5" xfId="0" applyFont="1" applyBorder="1">
      <alignment vertical="center"/>
    </xf>
    <xf numFmtId="177" fontId="4" fillId="0" borderId="7" xfId="28" applyNumberFormat="1" applyFont="1" applyFill="1" applyBorder="1" applyAlignment="1">
      <alignment horizontal="right" vertical="center"/>
    </xf>
    <xf numFmtId="176" fontId="4" fillId="0" borderId="12" xfId="34" applyNumberFormat="1" applyFont="1" applyFill="1" applyBorder="1">
      <alignment vertical="center"/>
    </xf>
    <xf numFmtId="0" fontId="4" fillId="0" borderId="4" xfId="0" quotePrefix="1" applyFont="1" applyBorder="1" applyAlignment="1">
      <alignment horizontal="right" vertical="center"/>
    </xf>
    <xf numFmtId="38" fontId="4" fillId="0" borderId="1" xfId="34" applyFont="1" applyFill="1" applyBorder="1">
      <alignment vertical="center"/>
    </xf>
    <xf numFmtId="38" fontId="4" fillId="0" borderId="2" xfId="34" applyFont="1" applyFill="1" applyBorder="1" applyAlignment="1">
      <alignment vertical="center" wrapText="1"/>
    </xf>
    <xf numFmtId="38" fontId="4" fillId="0" borderId="12" xfId="34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5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8" fontId="4" fillId="34" borderId="5" xfId="34" applyFont="1" applyFill="1" applyBorder="1" applyAlignment="1">
      <alignment vertical="center"/>
    </xf>
    <xf numFmtId="38" fontId="4" fillId="34" borderId="12" xfId="34" applyFont="1" applyFill="1" applyBorder="1" applyAlignment="1">
      <alignment vertical="center"/>
    </xf>
    <xf numFmtId="38" fontId="4" fillId="0" borderId="5" xfId="34" applyFont="1" applyFill="1" applyBorder="1" applyAlignment="1">
      <alignment vertical="center"/>
    </xf>
    <xf numFmtId="38" fontId="4" fillId="0" borderId="12" xfId="34" applyFont="1" applyFill="1" applyBorder="1" applyAlignment="1">
      <alignment vertical="center"/>
    </xf>
    <xf numFmtId="0" fontId="4" fillId="34" borderId="0" xfId="0" applyFont="1" applyFill="1">
      <alignment vertical="center"/>
    </xf>
    <xf numFmtId="0" fontId="4" fillId="34" borderId="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" xfId="28" builtinId="5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" xfId="34" builtinId="6"/>
    <cellStyle name="桁区切り 3 2" xfId="35" xr:uid="{00000000-0005-0000-0000-000022000000}"/>
    <cellStyle name="桁区切り 3 2 2" xfId="49" xr:uid="{00000000-0005-0000-0000-000023000000}"/>
    <cellStyle name="見出し 1 2" xfId="36" xr:uid="{00000000-0005-0000-0000-000024000000}"/>
    <cellStyle name="見出し 2 2" xfId="37" xr:uid="{00000000-0005-0000-0000-000025000000}"/>
    <cellStyle name="見出し 3 2" xfId="38" xr:uid="{00000000-0005-0000-0000-000026000000}"/>
    <cellStyle name="見出し 4 2" xfId="39" xr:uid="{00000000-0005-0000-0000-000027000000}"/>
    <cellStyle name="集計 2" xfId="40" xr:uid="{00000000-0005-0000-0000-000028000000}"/>
    <cellStyle name="出力 2" xfId="41" xr:uid="{00000000-0005-0000-0000-000029000000}"/>
    <cellStyle name="説明文 2" xfId="42" xr:uid="{00000000-0005-0000-0000-00002A000000}"/>
    <cellStyle name="入力 2" xfId="43" xr:uid="{00000000-0005-0000-0000-00002B000000}"/>
    <cellStyle name="標準" xfId="0" builtinId="0"/>
    <cellStyle name="標準 2" xfId="44" xr:uid="{00000000-0005-0000-0000-00002D000000}"/>
    <cellStyle name="標準 3" xfId="45" xr:uid="{00000000-0005-0000-0000-00002E000000}"/>
    <cellStyle name="標準 4" xfId="46" xr:uid="{00000000-0005-0000-0000-00002F000000}"/>
    <cellStyle name="標準 5" xfId="47" xr:uid="{00000000-0005-0000-0000-000030000000}"/>
    <cellStyle name="良い 2" xfId="48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showGridLines="0" tabSelected="1" view="pageBreakPreview" topLeftCell="K1" zoomScale="55" zoomScaleNormal="55" zoomScaleSheetLayoutView="55" zoomScalePageLayoutView="70" workbookViewId="0">
      <selection activeCell="K1" sqref="K1"/>
    </sheetView>
  </sheetViews>
  <sheetFormatPr defaultColWidth="9" defaultRowHeight="15" x14ac:dyDescent="0.2"/>
  <cols>
    <col min="1" max="1" width="3.109375" style="1" customWidth="1"/>
    <col min="2" max="2" width="20.33203125" style="1" customWidth="1"/>
    <col min="3" max="3" width="48.33203125" style="1" bestFit="1" customWidth="1"/>
    <col min="4" max="4" width="16.88671875" style="1" customWidth="1"/>
    <col min="5" max="10" width="15.88671875" style="1" customWidth="1"/>
    <col min="11" max="11" width="9" style="1"/>
    <col min="12" max="12" width="20.33203125" style="1" customWidth="1"/>
    <col min="13" max="13" width="48.33203125" style="1" bestFit="1" customWidth="1"/>
    <col min="14" max="14" width="16.88671875" style="1" customWidth="1"/>
    <col min="15" max="19" width="15.88671875" style="1" customWidth="1"/>
    <col min="20" max="16384" width="9" style="1"/>
  </cols>
  <sheetData>
    <row r="1" spans="2:19" ht="44.25" customHeight="1" x14ac:dyDescent="0.2"/>
    <row r="2" spans="2:19" ht="22.8" x14ac:dyDescent="0.2">
      <c r="B2" s="45" t="s">
        <v>56</v>
      </c>
      <c r="J2" s="49"/>
      <c r="L2" s="45" t="s">
        <v>55</v>
      </c>
      <c r="O2" s="49"/>
      <c r="P2" s="49"/>
      <c r="Q2" s="49"/>
      <c r="R2" s="49"/>
      <c r="S2" s="49"/>
    </row>
    <row r="3" spans="2:19" ht="21.75" customHeight="1" x14ac:dyDescent="0.2">
      <c r="B3" s="91" t="s">
        <v>12</v>
      </c>
      <c r="C3" s="92"/>
      <c r="D3" s="48" t="s">
        <v>94</v>
      </c>
      <c r="E3" s="48" t="s">
        <v>39</v>
      </c>
      <c r="F3" s="48" t="s">
        <v>40</v>
      </c>
      <c r="G3" s="48" t="s">
        <v>41</v>
      </c>
      <c r="H3" s="48" t="s">
        <v>42</v>
      </c>
      <c r="I3" s="48" t="s">
        <v>43</v>
      </c>
      <c r="J3" s="48" t="s">
        <v>54</v>
      </c>
      <c r="L3" s="91" t="s">
        <v>12</v>
      </c>
      <c r="M3" s="92"/>
      <c r="N3" s="48" t="s">
        <v>94</v>
      </c>
      <c r="O3" s="48" t="s">
        <v>54</v>
      </c>
      <c r="P3" s="48" t="s">
        <v>100</v>
      </c>
      <c r="Q3" s="48" t="s">
        <v>102</v>
      </c>
      <c r="R3" s="48" t="s">
        <v>104</v>
      </c>
      <c r="S3" s="48" t="s">
        <v>105</v>
      </c>
    </row>
    <row r="4" spans="2:19" x14ac:dyDescent="0.2">
      <c r="B4" s="2" t="s">
        <v>14</v>
      </c>
      <c r="C4" s="3" t="s">
        <v>1</v>
      </c>
      <c r="D4" s="57" t="s">
        <v>31</v>
      </c>
      <c r="E4" s="13">
        <v>36668</v>
      </c>
      <c r="F4" s="13">
        <v>38503</v>
      </c>
      <c r="G4" s="13">
        <v>34317</v>
      </c>
      <c r="H4" s="13">
        <v>33089</v>
      </c>
      <c r="I4" s="32">
        <v>36786</v>
      </c>
      <c r="J4" s="32">
        <v>39617</v>
      </c>
      <c r="K4" s="12"/>
      <c r="L4" s="51" t="s">
        <v>14</v>
      </c>
      <c r="M4" s="30" t="s">
        <v>57</v>
      </c>
      <c r="N4" s="63" t="s">
        <v>31</v>
      </c>
      <c r="O4" s="32">
        <v>38736</v>
      </c>
      <c r="P4" s="32">
        <v>37297</v>
      </c>
      <c r="Q4" s="32">
        <v>32272</v>
      </c>
      <c r="R4" s="32">
        <v>43651</v>
      </c>
      <c r="S4" s="80">
        <v>52687</v>
      </c>
    </row>
    <row r="5" spans="2:19" x14ac:dyDescent="0.2">
      <c r="B5" s="4"/>
      <c r="C5" s="5" t="s">
        <v>2</v>
      </c>
      <c r="D5" s="58" t="s">
        <v>31</v>
      </c>
      <c r="E5" s="14">
        <v>1533</v>
      </c>
      <c r="F5" s="14">
        <v>2225</v>
      </c>
      <c r="G5" s="14">
        <v>906</v>
      </c>
      <c r="H5" s="14">
        <v>967</v>
      </c>
      <c r="I5" s="22">
        <v>2466</v>
      </c>
      <c r="J5" s="22">
        <v>1912</v>
      </c>
      <c r="K5" s="12"/>
      <c r="L5" s="61"/>
      <c r="M5" s="93" t="s">
        <v>80</v>
      </c>
      <c r="N5" s="100" t="s">
        <v>31</v>
      </c>
      <c r="O5" s="95">
        <v>2320</v>
      </c>
      <c r="P5" s="95">
        <v>378</v>
      </c>
      <c r="Q5" s="95">
        <v>-129</v>
      </c>
      <c r="R5" s="95">
        <v>4164</v>
      </c>
      <c r="S5" s="97">
        <v>2358</v>
      </c>
    </row>
    <row r="6" spans="2:19" x14ac:dyDescent="0.2">
      <c r="B6" s="4"/>
      <c r="C6" s="5" t="s">
        <v>0</v>
      </c>
      <c r="D6" s="58" t="s">
        <v>31</v>
      </c>
      <c r="E6" s="14">
        <v>1736</v>
      </c>
      <c r="F6" s="14">
        <v>2310</v>
      </c>
      <c r="G6" s="14">
        <v>642</v>
      </c>
      <c r="H6" s="14">
        <v>847</v>
      </c>
      <c r="I6" s="22">
        <v>2163</v>
      </c>
      <c r="J6" s="22">
        <v>2211</v>
      </c>
      <c r="K6" s="12"/>
      <c r="L6" s="61"/>
      <c r="M6" s="94"/>
      <c r="N6" s="101"/>
      <c r="O6" s="96"/>
      <c r="P6" s="96"/>
      <c r="Q6" s="96"/>
      <c r="R6" s="96"/>
      <c r="S6" s="98"/>
    </row>
    <row r="7" spans="2:19" x14ac:dyDescent="0.2">
      <c r="B7" s="4"/>
      <c r="C7" s="11" t="s">
        <v>3</v>
      </c>
      <c r="D7" s="60" t="s">
        <v>31</v>
      </c>
      <c r="E7" s="21">
        <v>1605</v>
      </c>
      <c r="F7" s="21">
        <v>2266</v>
      </c>
      <c r="G7" s="21">
        <v>743</v>
      </c>
      <c r="H7" s="21">
        <v>1054</v>
      </c>
      <c r="I7" s="22">
        <v>2133</v>
      </c>
      <c r="J7" s="22">
        <v>2099</v>
      </c>
      <c r="K7" s="12"/>
      <c r="L7" s="61"/>
      <c r="M7" s="11" t="s">
        <v>60</v>
      </c>
      <c r="N7" s="60" t="s">
        <v>31</v>
      </c>
      <c r="O7" s="22">
        <v>2093</v>
      </c>
      <c r="P7" s="22">
        <v>-2134</v>
      </c>
      <c r="Q7" s="22">
        <v>-49</v>
      </c>
      <c r="R7" s="22">
        <v>3885</v>
      </c>
      <c r="S7" s="81">
        <v>2102</v>
      </c>
    </row>
    <row r="8" spans="2:19" x14ac:dyDescent="0.2">
      <c r="B8" s="4"/>
      <c r="C8" s="11" t="s">
        <v>45</v>
      </c>
      <c r="D8" s="60" t="s">
        <v>31</v>
      </c>
      <c r="E8" s="21">
        <v>3689</v>
      </c>
      <c r="F8" s="21">
        <v>4215</v>
      </c>
      <c r="G8" s="21">
        <v>2544</v>
      </c>
      <c r="H8" s="21">
        <v>2799</v>
      </c>
      <c r="I8" s="22">
        <v>3888</v>
      </c>
      <c r="J8" s="22">
        <v>4059</v>
      </c>
      <c r="K8" s="12"/>
      <c r="L8" s="61"/>
      <c r="M8" s="11" t="s">
        <v>81</v>
      </c>
      <c r="N8" s="60" t="s">
        <v>31</v>
      </c>
      <c r="O8" s="22">
        <v>4282</v>
      </c>
      <c r="P8" s="22">
        <v>2694</v>
      </c>
      <c r="Q8" s="22">
        <v>2234</v>
      </c>
      <c r="R8" s="22">
        <v>6687</v>
      </c>
      <c r="S8" s="81">
        <v>5054</v>
      </c>
    </row>
    <row r="9" spans="2:19" x14ac:dyDescent="0.2">
      <c r="B9" s="4"/>
      <c r="C9" s="11" t="s">
        <v>19</v>
      </c>
      <c r="D9" s="60" t="s">
        <v>31</v>
      </c>
      <c r="E9" s="21">
        <v>1023</v>
      </c>
      <c r="F9" s="21">
        <v>1393</v>
      </c>
      <c r="G9" s="21">
        <v>336</v>
      </c>
      <c r="H9" s="21">
        <v>679</v>
      </c>
      <c r="I9" s="22">
        <v>1446</v>
      </c>
      <c r="J9" s="22">
        <v>1642</v>
      </c>
      <c r="K9" s="12"/>
      <c r="L9" s="61"/>
      <c r="M9" s="11" t="s">
        <v>58</v>
      </c>
      <c r="N9" s="60" t="s">
        <v>31</v>
      </c>
      <c r="O9" s="22">
        <v>1635</v>
      </c>
      <c r="P9" s="22">
        <v>-1977</v>
      </c>
      <c r="Q9" s="22">
        <v>-218</v>
      </c>
      <c r="R9" s="22">
        <v>2880</v>
      </c>
      <c r="S9" s="81">
        <v>1626</v>
      </c>
    </row>
    <row r="10" spans="2:19" x14ac:dyDescent="0.2">
      <c r="B10" s="4"/>
      <c r="C10" s="11" t="s">
        <v>74</v>
      </c>
      <c r="D10" s="60" t="s">
        <v>31</v>
      </c>
      <c r="E10" s="21">
        <v>1757</v>
      </c>
      <c r="F10" s="21">
        <v>2259</v>
      </c>
      <c r="G10" s="21">
        <v>2125</v>
      </c>
      <c r="H10" s="21">
        <v>2347</v>
      </c>
      <c r="I10" s="22">
        <v>2572</v>
      </c>
      <c r="J10" s="21">
        <v>2876</v>
      </c>
      <c r="K10" s="12"/>
      <c r="L10" s="61"/>
      <c r="M10" s="11" t="s">
        <v>74</v>
      </c>
      <c r="N10" s="60" t="s">
        <v>31</v>
      </c>
      <c r="O10" s="22">
        <v>3295</v>
      </c>
      <c r="P10" s="22">
        <v>3913</v>
      </c>
      <c r="Q10" s="22">
        <v>3423</v>
      </c>
      <c r="R10" s="22">
        <v>3409</v>
      </c>
      <c r="S10" s="81">
        <v>3256</v>
      </c>
    </row>
    <row r="11" spans="2:19" x14ac:dyDescent="0.2">
      <c r="B11" s="4"/>
      <c r="C11" s="11" t="s">
        <v>4</v>
      </c>
      <c r="D11" s="60" t="s">
        <v>31</v>
      </c>
      <c r="E11" s="21">
        <v>1813</v>
      </c>
      <c r="F11" s="21">
        <v>1760</v>
      </c>
      <c r="G11" s="21">
        <v>1779</v>
      </c>
      <c r="H11" s="21">
        <v>1826</v>
      </c>
      <c r="I11" s="22">
        <v>1595</v>
      </c>
      <c r="J11" s="21">
        <v>1721</v>
      </c>
      <c r="K11" s="12"/>
      <c r="L11" s="61"/>
      <c r="M11" s="11" t="s">
        <v>79</v>
      </c>
      <c r="N11" s="60" t="s">
        <v>31</v>
      </c>
      <c r="O11" s="22">
        <v>1962</v>
      </c>
      <c r="P11" s="22">
        <v>2315</v>
      </c>
      <c r="Q11" s="22">
        <v>2363</v>
      </c>
      <c r="R11" s="22">
        <v>2522</v>
      </c>
      <c r="S11" s="81">
        <v>2696</v>
      </c>
    </row>
    <row r="12" spans="2:19" x14ac:dyDescent="0.2">
      <c r="B12" s="4"/>
      <c r="C12" s="28" t="s">
        <v>5</v>
      </c>
      <c r="D12" s="62" t="s">
        <v>31</v>
      </c>
      <c r="E12" s="29">
        <v>311</v>
      </c>
      <c r="F12" s="29">
        <v>324</v>
      </c>
      <c r="G12" s="29">
        <v>351</v>
      </c>
      <c r="H12" s="29">
        <v>355</v>
      </c>
      <c r="I12" s="33">
        <v>347</v>
      </c>
      <c r="J12" s="29">
        <f>O12</f>
        <v>372</v>
      </c>
      <c r="K12" s="12"/>
      <c r="L12" s="61"/>
      <c r="M12" s="28" t="s">
        <v>5</v>
      </c>
      <c r="N12" s="62" t="s">
        <v>31</v>
      </c>
      <c r="O12" s="33">
        <f>ROUNDDOWN(372.71617715,0)</f>
        <v>372</v>
      </c>
      <c r="P12" s="33">
        <v>387</v>
      </c>
      <c r="Q12" s="76">
        <v>362</v>
      </c>
      <c r="R12" s="76">
        <v>396</v>
      </c>
      <c r="S12" s="76">
        <v>430</v>
      </c>
    </row>
    <row r="13" spans="2:19" x14ac:dyDescent="0.2">
      <c r="B13" s="2" t="s">
        <v>15</v>
      </c>
      <c r="C13" s="30" t="s">
        <v>6</v>
      </c>
      <c r="D13" s="63" t="s">
        <v>31</v>
      </c>
      <c r="E13" s="31">
        <v>42417</v>
      </c>
      <c r="F13" s="31">
        <v>46394</v>
      </c>
      <c r="G13" s="31">
        <v>42348</v>
      </c>
      <c r="H13" s="31">
        <v>43360</v>
      </c>
      <c r="I13" s="32">
        <v>44409</v>
      </c>
      <c r="J13" s="32">
        <v>46486.35651053</v>
      </c>
      <c r="K13" s="12"/>
      <c r="L13" s="51" t="s">
        <v>15</v>
      </c>
      <c r="M13" s="30" t="s">
        <v>65</v>
      </c>
      <c r="N13" s="63" t="s">
        <v>31</v>
      </c>
      <c r="O13" s="32">
        <v>47092</v>
      </c>
      <c r="P13" s="32">
        <v>46461</v>
      </c>
      <c r="Q13" s="32">
        <v>46549</v>
      </c>
      <c r="R13" s="32">
        <v>52879</v>
      </c>
      <c r="S13" s="80">
        <v>55240</v>
      </c>
    </row>
    <row r="14" spans="2:19" x14ac:dyDescent="0.2">
      <c r="B14" s="4"/>
      <c r="C14" s="10" t="s">
        <v>20</v>
      </c>
      <c r="D14" s="59" t="s">
        <v>31</v>
      </c>
      <c r="E14" s="19">
        <v>15991</v>
      </c>
      <c r="F14" s="19">
        <v>16295</v>
      </c>
      <c r="G14" s="19">
        <v>16271</v>
      </c>
      <c r="H14" s="19">
        <v>16508</v>
      </c>
      <c r="I14" s="20">
        <v>17022</v>
      </c>
      <c r="J14" s="20">
        <v>17823.381605750001</v>
      </c>
      <c r="K14" s="12"/>
      <c r="L14" s="61"/>
      <c r="M14" s="10" t="s">
        <v>20</v>
      </c>
      <c r="N14" s="59" t="s">
        <v>31</v>
      </c>
      <c r="O14" s="20">
        <v>18352</v>
      </c>
      <c r="P14" s="20">
        <v>17177</v>
      </c>
      <c r="Q14" s="20">
        <v>17723</v>
      </c>
      <c r="R14" s="20">
        <v>18507</v>
      </c>
      <c r="S14" s="82">
        <v>18910</v>
      </c>
    </row>
    <row r="15" spans="2:19" s="18" customFormat="1" x14ac:dyDescent="0.2">
      <c r="B15" s="17"/>
      <c r="C15" s="11" t="s">
        <v>7</v>
      </c>
      <c r="D15" s="60" t="s">
        <v>31</v>
      </c>
      <c r="E15" s="21">
        <v>17021</v>
      </c>
      <c r="F15" s="21">
        <v>19389</v>
      </c>
      <c r="G15" s="21">
        <v>18041</v>
      </c>
      <c r="H15" s="21">
        <v>18658</v>
      </c>
      <c r="I15" s="22">
        <v>19495</v>
      </c>
      <c r="J15" s="22">
        <v>20127.049361950001</v>
      </c>
      <c r="K15" s="68"/>
      <c r="L15" s="61"/>
      <c r="M15" s="11" t="s">
        <v>66</v>
      </c>
      <c r="N15" s="60" t="s">
        <v>31</v>
      </c>
      <c r="O15" s="22">
        <v>19263</v>
      </c>
      <c r="P15" s="22">
        <v>16270</v>
      </c>
      <c r="Q15" s="22">
        <v>16792</v>
      </c>
      <c r="R15" s="22">
        <v>19882</v>
      </c>
      <c r="S15" s="81">
        <v>21203</v>
      </c>
    </row>
    <row r="16" spans="2:19" x14ac:dyDescent="0.2">
      <c r="B16" s="4"/>
      <c r="C16" s="11" t="s">
        <v>8</v>
      </c>
      <c r="D16" s="60" t="s">
        <v>31</v>
      </c>
      <c r="E16" s="21">
        <v>17459</v>
      </c>
      <c r="F16" s="21">
        <v>19900</v>
      </c>
      <c r="G16" s="21">
        <v>18579</v>
      </c>
      <c r="H16" s="21">
        <v>19218</v>
      </c>
      <c r="I16" s="22">
        <v>20099</v>
      </c>
      <c r="J16" s="22">
        <v>20791.147755919999</v>
      </c>
      <c r="K16" s="12"/>
      <c r="L16" s="61"/>
      <c r="M16" s="11" t="s">
        <v>67</v>
      </c>
      <c r="N16" s="60" t="s">
        <v>31</v>
      </c>
      <c r="O16" s="22">
        <v>19917</v>
      </c>
      <c r="P16" s="22">
        <v>17065</v>
      </c>
      <c r="Q16" s="22">
        <v>17601</v>
      </c>
      <c r="R16" s="22">
        <v>20707</v>
      </c>
      <c r="S16" s="81">
        <v>21933</v>
      </c>
    </row>
    <row r="17" spans="2:19" x14ac:dyDescent="0.2">
      <c r="B17" s="4"/>
      <c r="C17" s="28" t="s">
        <v>78</v>
      </c>
      <c r="D17" s="62" t="s">
        <v>31</v>
      </c>
      <c r="E17" s="29">
        <v>15340</v>
      </c>
      <c r="F17" s="29">
        <v>15017</v>
      </c>
      <c r="G17" s="29">
        <v>13793</v>
      </c>
      <c r="H17" s="29">
        <v>13754</v>
      </c>
      <c r="I17" s="33">
        <v>13309</v>
      </c>
      <c r="J17" s="33">
        <v>14499</v>
      </c>
      <c r="K17" s="12"/>
      <c r="L17" s="61"/>
      <c r="M17" s="28" t="s">
        <v>59</v>
      </c>
      <c r="N17" s="62" t="s">
        <v>31</v>
      </c>
      <c r="O17" s="33">
        <v>15238</v>
      </c>
      <c r="P17" s="33">
        <v>18143</v>
      </c>
      <c r="Q17" s="33">
        <v>18061</v>
      </c>
      <c r="R17" s="33">
        <v>18494</v>
      </c>
      <c r="S17" s="76">
        <v>18629</v>
      </c>
    </row>
    <row r="18" spans="2:19" x14ac:dyDescent="0.2">
      <c r="B18" s="2" t="s">
        <v>16</v>
      </c>
      <c r="C18" s="30" t="s">
        <v>9</v>
      </c>
      <c r="D18" s="63" t="s">
        <v>31</v>
      </c>
      <c r="E18" s="31">
        <v>2548</v>
      </c>
      <c r="F18" s="31">
        <v>2973</v>
      </c>
      <c r="G18" s="31">
        <v>2671</v>
      </c>
      <c r="H18" s="31">
        <v>1854</v>
      </c>
      <c r="I18" s="32">
        <v>2988</v>
      </c>
      <c r="J18" s="32">
        <v>2357.4707158299998</v>
      </c>
      <c r="K18" s="12"/>
      <c r="L18" s="51" t="s">
        <v>16</v>
      </c>
      <c r="M18" s="30" t="s">
        <v>9</v>
      </c>
      <c r="N18" s="63" t="s">
        <v>31</v>
      </c>
      <c r="O18" s="32">
        <v>2682</v>
      </c>
      <c r="P18" s="32">
        <v>2610</v>
      </c>
      <c r="Q18" s="32">
        <v>2472</v>
      </c>
      <c r="R18" s="32">
        <v>2987</v>
      </c>
      <c r="S18" s="80">
        <v>3957</v>
      </c>
    </row>
    <row r="19" spans="2:19" x14ac:dyDescent="0.2">
      <c r="B19" s="4"/>
      <c r="C19" s="11" t="s">
        <v>10</v>
      </c>
      <c r="D19" s="60" t="s">
        <v>31</v>
      </c>
      <c r="E19" s="21">
        <v>-1640</v>
      </c>
      <c r="F19" s="21">
        <v>-2163</v>
      </c>
      <c r="G19" s="21">
        <v>-1373</v>
      </c>
      <c r="H19" s="21">
        <v>-1637</v>
      </c>
      <c r="I19" s="22">
        <v>-1948</v>
      </c>
      <c r="J19" s="22">
        <f>ROUNDDOWN(-2845.80031922,0)</f>
        <v>-2845</v>
      </c>
      <c r="K19" s="12"/>
      <c r="L19" s="61"/>
      <c r="M19" s="11" t="s">
        <v>10</v>
      </c>
      <c r="N19" s="60" t="s">
        <v>31</v>
      </c>
      <c r="O19" s="22">
        <v>-3133</v>
      </c>
      <c r="P19" s="22">
        <v>-3583</v>
      </c>
      <c r="Q19" s="22">
        <v>-1642</v>
      </c>
      <c r="R19" s="22">
        <v>-2880</v>
      </c>
      <c r="S19" s="81">
        <v>-2743</v>
      </c>
    </row>
    <row r="20" spans="2:19" x14ac:dyDescent="0.2">
      <c r="B20" s="4"/>
      <c r="C20" s="28" t="s">
        <v>46</v>
      </c>
      <c r="D20" s="62" t="s">
        <v>31</v>
      </c>
      <c r="E20" s="29">
        <v>907</v>
      </c>
      <c r="F20" s="29">
        <v>810</v>
      </c>
      <c r="G20" s="29">
        <v>1297</v>
      </c>
      <c r="H20" s="29">
        <v>217</v>
      </c>
      <c r="I20" s="33">
        <v>1039</v>
      </c>
      <c r="J20" s="33">
        <v>-488</v>
      </c>
      <c r="K20" s="12"/>
      <c r="L20" s="61"/>
      <c r="M20" s="28" t="s">
        <v>82</v>
      </c>
      <c r="N20" s="62" t="s">
        <v>31</v>
      </c>
      <c r="O20" s="33">
        <v>-451</v>
      </c>
      <c r="P20" s="33">
        <v>-973</v>
      </c>
      <c r="Q20" s="33">
        <v>830</v>
      </c>
      <c r="R20" s="33">
        <v>107</v>
      </c>
      <c r="S20" s="76">
        <v>1214</v>
      </c>
    </row>
    <row r="21" spans="2:19" x14ac:dyDescent="0.2">
      <c r="B21" s="6"/>
      <c r="C21" s="34" t="s">
        <v>11</v>
      </c>
      <c r="D21" s="64" t="s">
        <v>31</v>
      </c>
      <c r="E21" s="35">
        <v>-1055</v>
      </c>
      <c r="F21" s="35">
        <v>-782</v>
      </c>
      <c r="G21" s="35">
        <v>-1445</v>
      </c>
      <c r="H21" s="35">
        <v>-181</v>
      </c>
      <c r="I21" s="36">
        <v>-909</v>
      </c>
      <c r="J21" s="36">
        <f>ROUNDDOWN(569.84541013,0)</f>
        <v>569</v>
      </c>
      <c r="K21" s="12"/>
      <c r="L21" s="56"/>
      <c r="M21" s="34" t="s">
        <v>11</v>
      </c>
      <c r="N21" s="64" t="s">
        <v>31</v>
      </c>
      <c r="O21" s="36">
        <v>518</v>
      </c>
      <c r="P21" s="36">
        <v>1039</v>
      </c>
      <c r="Q21" s="36">
        <v>-300</v>
      </c>
      <c r="R21" s="36">
        <v>-574</v>
      </c>
      <c r="S21" s="83">
        <v>-1101</v>
      </c>
    </row>
    <row r="22" spans="2:19" x14ac:dyDescent="0.2">
      <c r="B22" s="2" t="s">
        <v>17</v>
      </c>
      <c r="C22" s="30" t="s">
        <v>22</v>
      </c>
      <c r="D22" s="63" t="s">
        <v>32</v>
      </c>
      <c r="E22" s="31">
        <v>177.44</v>
      </c>
      <c r="F22" s="31">
        <v>241.6</v>
      </c>
      <c r="G22" s="31">
        <v>58.36</v>
      </c>
      <c r="H22" s="31">
        <v>117.81</v>
      </c>
      <c r="I22" s="32">
        <v>250.86</v>
      </c>
      <c r="J22" s="32">
        <v>285.04000000000002</v>
      </c>
      <c r="K22" s="12"/>
      <c r="L22" s="51" t="s">
        <v>17</v>
      </c>
      <c r="M22" s="30" t="s">
        <v>61</v>
      </c>
      <c r="N22" s="63" t="s">
        <v>32</v>
      </c>
      <c r="O22" s="32">
        <v>283.81</v>
      </c>
      <c r="P22" s="32">
        <v>-343.39</v>
      </c>
      <c r="Q22" s="32">
        <v>-37.979999999999997</v>
      </c>
      <c r="R22" s="32">
        <v>500.28</v>
      </c>
      <c r="S22" s="80">
        <v>281</v>
      </c>
    </row>
    <row r="23" spans="2:19" x14ac:dyDescent="0.2">
      <c r="B23" s="4"/>
      <c r="C23" s="28" t="s">
        <v>8</v>
      </c>
      <c r="D23" s="62" t="s">
        <v>32</v>
      </c>
      <c r="E23" s="29">
        <v>2951</v>
      </c>
      <c r="F23" s="29">
        <v>3362</v>
      </c>
      <c r="G23" s="29">
        <v>3128</v>
      </c>
      <c r="H23" s="29">
        <v>3236</v>
      </c>
      <c r="I23" s="33">
        <v>3382</v>
      </c>
      <c r="J23" s="33">
        <v>3495</v>
      </c>
      <c r="K23" s="12"/>
      <c r="L23" s="61"/>
      <c r="M23" s="5" t="s">
        <v>66</v>
      </c>
      <c r="N23" s="62" t="s">
        <v>32</v>
      </c>
      <c r="O23" s="76">
        <v>3345</v>
      </c>
      <c r="P23" s="76">
        <v>2826</v>
      </c>
      <c r="Q23" s="76">
        <v>2916</v>
      </c>
      <c r="R23" s="76">
        <v>3453</v>
      </c>
      <c r="S23" s="76">
        <v>3649.79</v>
      </c>
    </row>
    <row r="24" spans="2:19" x14ac:dyDescent="0.2">
      <c r="B24" s="4"/>
      <c r="C24" s="28" t="s">
        <v>23</v>
      </c>
      <c r="D24" s="62" t="s">
        <v>32</v>
      </c>
      <c r="E24" s="37">
        <v>40</v>
      </c>
      <c r="F24" s="37">
        <v>60</v>
      </c>
      <c r="G24" s="37">
        <v>30</v>
      </c>
      <c r="H24" s="37">
        <v>30</v>
      </c>
      <c r="I24" s="28">
        <v>80</v>
      </c>
      <c r="J24" s="28">
        <v>95</v>
      </c>
      <c r="K24" s="12"/>
      <c r="L24" s="61"/>
      <c r="M24" s="28" t="s">
        <v>23</v>
      </c>
      <c r="N24" s="62" t="s">
        <v>32</v>
      </c>
      <c r="O24" s="28">
        <v>95</v>
      </c>
      <c r="P24" s="28">
        <v>20</v>
      </c>
      <c r="Q24" s="28">
        <v>10</v>
      </c>
      <c r="R24" s="28">
        <v>140</v>
      </c>
      <c r="S24" s="84">
        <v>80</v>
      </c>
    </row>
    <row r="25" spans="2:19" x14ac:dyDescent="0.2">
      <c r="B25" s="6"/>
      <c r="C25" s="34" t="s">
        <v>24</v>
      </c>
      <c r="D25" s="64" t="s">
        <v>34</v>
      </c>
      <c r="E25" s="38">
        <v>0.22542831379621281</v>
      </c>
      <c r="F25" s="38">
        <v>0.24834437086092717</v>
      </c>
      <c r="G25" s="38">
        <v>0.51405071967100757</v>
      </c>
      <c r="H25" s="38">
        <v>0.25464731347084285</v>
      </c>
      <c r="I25" s="38">
        <v>0.31890297377023041</v>
      </c>
      <c r="J25" s="38">
        <v>0.33334502965016316</v>
      </c>
      <c r="K25" s="12"/>
      <c r="L25" s="56"/>
      <c r="M25" s="34" t="s">
        <v>24</v>
      </c>
      <c r="N25" s="64" t="s">
        <v>34</v>
      </c>
      <c r="O25" s="38">
        <v>0.33473098199499662</v>
      </c>
      <c r="P25" s="38" t="s">
        <v>101</v>
      </c>
      <c r="Q25" s="38" t="s">
        <v>103</v>
      </c>
      <c r="R25" s="38">
        <v>0.28000000000000003</v>
      </c>
      <c r="S25" s="85">
        <v>0.28499999999999998</v>
      </c>
    </row>
    <row r="26" spans="2:19" x14ac:dyDescent="0.2">
      <c r="B26" s="2" t="s">
        <v>13</v>
      </c>
      <c r="C26" s="10" t="s">
        <v>47</v>
      </c>
      <c r="D26" s="59" t="s">
        <v>35</v>
      </c>
      <c r="E26" s="39">
        <v>4.1583084846841967</v>
      </c>
      <c r="F26" s="39">
        <v>3.5627520759193358</v>
      </c>
      <c r="G26" s="39">
        <v>5.4217767295597481</v>
      </c>
      <c r="H26" s="39">
        <v>4.9138978206502326</v>
      </c>
      <c r="I26" s="40">
        <v>3.4230967078189298</v>
      </c>
      <c r="J26" s="40">
        <v>3.5720620842572064</v>
      </c>
      <c r="K26" s="12"/>
      <c r="L26" s="51" t="s">
        <v>13</v>
      </c>
      <c r="M26" s="10" t="s">
        <v>96</v>
      </c>
      <c r="N26" s="59" t="s">
        <v>35</v>
      </c>
      <c r="O26" s="40">
        <v>3.5586174684726761</v>
      </c>
      <c r="P26" s="40">
        <v>6.7</v>
      </c>
      <c r="Q26" s="40">
        <v>8.1</v>
      </c>
      <c r="R26" s="40">
        <v>2.8</v>
      </c>
      <c r="S26" s="86">
        <v>3.7</v>
      </c>
    </row>
    <row r="27" spans="2:19" x14ac:dyDescent="0.2">
      <c r="B27" s="4"/>
      <c r="C27" s="11" t="s">
        <v>52</v>
      </c>
      <c r="D27" s="60" t="s">
        <v>33</v>
      </c>
      <c r="E27" s="41">
        <v>6.3</v>
      </c>
      <c r="F27" s="41">
        <v>7.7</v>
      </c>
      <c r="G27" s="41">
        <v>1.8</v>
      </c>
      <c r="H27" s="41">
        <v>3.7</v>
      </c>
      <c r="I27" s="11">
        <v>7.6</v>
      </c>
      <c r="J27" s="11">
        <v>8.3000000000000007</v>
      </c>
      <c r="K27" s="12"/>
      <c r="L27" s="61"/>
      <c r="M27" s="11" t="s">
        <v>83</v>
      </c>
      <c r="N27" s="60" t="s">
        <v>33</v>
      </c>
      <c r="O27" s="11">
        <v>8.6</v>
      </c>
      <c r="P27" s="11">
        <v>-11.1</v>
      </c>
      <c r="Q27" s="11">
        <v>-1.3</v>
      </c>
      <c r="R27" s="11">
        <v>15.7</v>
      </c>
      <c r="S27" s="5">
        <v>7.9</v>
      </c>
    </row>
    <row r="28" spans="2:19" x14ac:dyDescent="0.2">
      <c r="B28" s="4"/>
      <c r="C28" s="11" t="s">
        <v>53</v>
      </c>
      <c r="D28" s="60" t="s">
        <v>33</v>
      </c>
      <c r="E28" s="41">
        <v>4.5</v>
      </c>
      <c r="F28" s="41">
        <v>5.5</v>
      </c>
      <c r="G28" s="41">
        <v>1.7</v>
      </c>
      <c r="H28" s="41">
        <v>2.2999999999999998</v>
      </c>
      <c r="I28" s="11">
        <v>5.2</v>
      </c>
      <c r="J28" s="11">
        <v>5.0999999999999996</v>
      </c>
      <c r="K28" s="12"/>
      <c r="L28" s="61"/>
      <c r="M28" s="11" t="s">
        <v>84</v>
      </c>
      <c r="N28" s="60" t="s">
        <v>33</v>
      </c>
      <c r="O28" s="73" t="s">
        <v>95</v>
      </c>
      <c r="P28" s="73">
        <v>0.8</v>
      </c>
      <c r="Q28" s="73">
        <v>-0.3</v>
      </c>
      <c r="R28" s="73">
        <v>8.4</v>
      </c>
      <c r="S28" s="87">
        <v>4.4000000000000004</v>
      </c>
    </row>
    <row r="29" spans="2:19" x14ac:dyDescent="0.2">
      <c r="B29" s="4"/>
      <c r="C29" s="11" t="s">
        <v>21</v>
      </c>
      <c r="D29" s="60" t="s">
        <v>33</v>
      </c>
      <c r="E29" s="41">
        <v>40.1</v>
      </c>
      <c r="F29" s="41">
        <v>41.8</v>
      </c>
      <c r="G29" s="41">
        <v>42.6</v>
      </c>
      <c r="H29" s="41">
        <v>43</v>
      </c>
      <c r="I29" s="11">
        <v>43.9</v>
      </c>
      <c r="J29" s="74">
        <v>43.296680731239626</v>
      </c>
      <c r="K29" s="12"/>
      <c r="L29" s="61"/>
      <c r="M29" s="11" t="s">
        <v>68</v>
      </c>
      <c r="N29" s="60" t="s">
        <v>33</v>
      </c>
      <c r="O29" s="11">
        <v>40.9</v>
      </c>
      <c r="P29" s="77">
        <v>35</v>
      </c>
      <c r="Q29" s="77">
        <v>36.1</v>
      </c>
      <c r="R29" s="79">
        <v>37.6</v>
      </c>
      <c r="S29" s="79">
        <v>38.4</v>
      </c>
    </row>
    <row r="30" spans="2:19" x14ac:dyDescent="0.2">
      <c r="B30" s="4"/>
      <c r="C30" s="28" t="s">
        <v>62</v>
      </c>
      <c r="D30" s="60" t="s">
        <v>33</v>
      </c>
      <c r="E30" s="37">
        <v>67.900000000000006</v>
      </c>
      <c r="F30" s="46">
        <v>59</v>
      </c>
      <c r="G30" s="37">
        <v>56.9</v>
      </c>
      <c r="H30" s="37">
        <v>51.4</v>
      </c>
      <c r="I30" s="28">
        <v>58.1</v>
      </c>
      <c r="J30" s="75">
        <v>62</v>
      </c>
      <c r="K30" s="12"/>
      <c r="L30" s="61"/>
      <c r="M30" s="28" t="s">
        <v>85</v>
      </c>
      <c r="N30" s="60" t="s">
        <v>33</v>
      </c>
      <c r="O30" s="28">
        <v>68.2</v>
      </c>
      <c r="P30" s="28">
        <v>96.4</v>
      </c>
      <c r="Q30" s="28">
        <v>93.2</v>
      </c>
      <c r="R30" s="28">
        <v>80.8</v>
      </c>
      <c r="S30" s="84">
        <v>67.8</v>
      </c>
    </row>
    <row r="31" spans="2:19" x14ac:dyDescent="0.2">
      <c r="B31" s="6"/>
      <c r="C31" s="34" t="s">
        <v>69</v>
      </c>
      <c r="D31" s="64" t="s">
        <v>32</v>
      </c>
      <c r="E31" s="35">
        <v>1943</v>
      </c>
      <c r="F31" s="35">
        <v>2654</v>
      </c>
      <c r="G31" s="35">
        <v>1516</v>
      </c>
      <c r="H31" s="35">
        <v>1908.5</v>
      </c>
      <c r="I31" s="36">
        <v>2143.5</v>
      </c>
      <c r="J31" s="36">
        <v>1878.5</v>
      </c>
      <c r="K31" s="12"/>
      <c r="L31" s="56"/>
      <c r="M31" s="34" t="s">
        <v>69</v>
      </c>
      <c r="N31" s="64" t="s">
        <v>32</v>
      </c>
      <c r="O31" s="36">
        <v>1878.5</v>
      </c>
      <c r="P31" s="36">
        <v>703</v>
      </c>
      <c r="Q31" s="36">
        <v>1363</v>
      </c>
      <c r="R31" s="83">
        <v>1723</v>
      </c>
      <c r="S31" s="83">
        <v>1679</v>
      </c>
    </row>
    <row r="32" spans="2:19" x14ac:dyDescent="0.2">
      <c r="B32" s="4" t="s">
        <v>18</v>
      </c>
      <c r="C32" s="30" t="s">
        <v>70</v>
      </c>
      <c r="D32" s="63" t="s">
        <v>31</v>
      </c>
      <c r="E32" s="31">
        <v>26916</v>
      </c>
      <c r="F32" s="31">
        <v>28738</v>
      </c>
      <c r="G32" s="31">
        <v>24451</v>
      </c>
      <c r="H32" s="31">
        <v>23491</v>
      </c>
      <c r="I32" s="32">
        <v>27154</v>
      </c>
      <c r="J32" s="32">
        <f>ROUNDDOWN(28083.97277127,0)</f>
        <v>28083</v>
      </c>
      <c r="K32" s="12"/>
      <c r="L32" s="61" t="s">
        <v>18</v>
      </c>
      <c r="M32" s="30" t="s">
        <v>93</v>
      </c>
      <c r="N32" s="63" t="s">
        <v>31</v>
      </c>
      <c r="O32" s="32">
        <v>28306</v>
      </c>
      <c r="P32" s="32">
        <v>26813</v>
      </c>
      <c r="Q32" s="32">
        <v>22552</v>
      </c>
      <c r="R32" s="32">
        <v>31734</v>
      </c>
      <c r="S32" s="80">
        <v>38811</v>
      </c>
    </row>
    <row r="33" spans="2:19" x14ac:dyDescent="0.2">
      <c r="B33" s="4"/>
      <c r="C33" s="28" t="s">
        <v>71</v>
      </c>
      <c r="D33" s="59" t="s">
        <v>31</v>
      </c>
      <c r="E33" s="29">
        <v>2841</v>
      </c>
      <c r="F33" s="29">
        <v>3673</v>
      </c>
      <c r="G33" s="29">
        <v>3975</v>
      </c>
      <c r="H33" s="29">
        <v>4261</v>
      </c>
      <c r="I33" s="33">
        <v>3913</v>
      </c>
      <c r="J33" s="33">
        <f>ROUNDDOWN(4856.74287821,0)</f>
        <v>4856</v>
      </c>
      <c r="K33" s="12"/>
      <c r="L33" s="61"/>
      <c r="M33" s="28" t="s">
        <v>75</v>
      </c>
      <c r="N33" s="59" t="s">
        <v>31</v>
      </c>
      <c r="O33" s="33">
        <v>4858</v>
      </c>
      <c r="P33" s="33">
        <v>5122</v>
      </c>
      <c r="Q33" s="33">
        <v>4857</v>
      </c>
      <c r="R33" s="33">
        <v>5082</v>
      </c>
      <c r="S33" s="76">
        <v>5125</v>
      </c>
    </row>
    <row r="34" spans="2:19" x14ac:dyDescent="0.2">
      <c r="B34" s="4"/>
      <c r="C34" s="28" t="s">
        <v>72</v>
      </c>
      <c r="D34" s="62" t="s">
        <v>31</v>
      </c>
      <c r="E34" s="29">
        <v>17813</v>
      </c>
      <c r="F34" s="29">
        <v>19344</v>
      </c>
      <c r="G34" s="29">
        <v>17564</v>
      </c>
      <c r="H34" s="29">
        <v>16710</v>
      </c>
      <c r="I34" s="33">
        <v>19079</v>
      </c>
      <c r="J34" s="33">
        <f>ROUNDDOWN(20600.79844488,0)</f>
        <v>20600</v>
      </c>
      <c r="K34" s="12"/>
      <c r="L34" s="61"/>
      <c r="M34" s="28" t="s">
        <v>76</v>
      </c>
      <c r="N34" s="62" t="s">
        <v>31</v>
      </c>
      <c r="O34" s="33">
        <v>11258</v>
      </c>
      <c r="P34" s="33">
        <v>10841</v>
      </c>
      <c r="Q34" s="33">
        <v>9325</v>
      </c>
      <c r="R34" s="33">
        <v>12317</v>
      </c>
      <c r="S34" s="76">
        <v>15141</v>
      </c>
    </row>
    <row r="35" spans="2:19" x14ac:dyDescent="0.2">
      <c r="B35" s="4"/>
      <c r="C35" s="30" t="s">
        <v>73</v>
      </c>
      <c r="D35" s="63" t="s">
        <v>31</v>
      </c>
      <c r="E35" s="50">
        <v>1262</v>
      </c>
      <c r="F35" s="50">
        <v>1885</v>
      </c>
      <c r="G35" s="50">
        <v>278</v>
      </c>
      <c r="H35" s="50">
        <v>405</v>
      </c>
      <c r="I35" s="69">
        <v>1988</v>
      </c>
      <c r="J35" s="69">
        <v>1646</v>
      </c>
      <c r="K35" s="12"/>
      <c r="L35" s="61"/>
      <c r="M35" s="51" t="s">
        <v>86</v>
      </c>
      <c r="N35" s="63" t="s">
        <v>31</v>
      </c>
      <c r="O35" s="69">
        <v>1613</v>
      </c>
      <c r="P35" s="69">
        <v>-87</v>
      </c>
      <c r="Q35" s="69">
        <v>-654</v>
      </c>
      <c r="R35" s="69">
        <v>3237</v>
      </c>
      <c r="S35" s="88">
        <v>1468</v>
      </c>
    </row>
    <row r="36" spans="2:19" x14ac:dyDescent="0.2">
      <c r="B36" s="4"/>
      <c r="C36" s="28" t="s">
        <v>71</v>
      </c>
      <c r="D36" s="62" t="s">
        <v>31</v>
      </c>
      <c r="E36" s="29">
        <v>184</v>
      </c>
      <c r="F36" s="29">
        <v>180</v>
      </c>
      <c r="G36" s="29">
        <v>200</v>
      </c>
      <c r="H36" s="29">
        <v>266</v>
      </c>
      <c r="I36" s="33">
        <v>193</v>
      </c>
      <c r="J36" s="33">
        <v>202</v>
      </c>
      <c r="K36" s="12"/>
      <c r="L36" s="61"/>
      <c r="M36" s="28" t="s">
        <v>75</v>
      </c>
      <c r="N36" s="62" t="s">
        <v>31</v>
      </c>
      <c r="O36" s="33">
        <v>201</v>
      </c>
      <c r="P36" s="33">
        <v>231</v>
      </c>
      <c r="Q36" s="33">
        <v>240</v>
      </c>
      <c r="R36" s="33">
        <v>260</v>
      </c>
      <c r="S36" s="76">
        <v>134</v>
      </c>
    </row>
    <row r="37" spans="2:19" x14ac:dyDescent="0.2">
      <c r="B37" s="4"/>
      <c r="C37" s="34" t="s">
        <v>72</v>
      </c>
      <c r="D37" s="62" t="s">
        <v>31</v>
      </c>
      <c r="E37" s="35">
        <v>215</v>
      </c>
      <c r="F37" s="35">
        <v>246</v>
      </c>
      <c r="G37" s="35">
        <v>157</v>
      </c>
      <c r="H37" s="35">
        <v>218</v>
      </c>
      <c r="I37" s="36">
        <v>330</v>
      </c>
      <c r="J37" s="36">
        <v>357</v>
      </c>
      <c r="K37" s="12"/>
      <c r="L37" s="61"/>
      <c r="M37" s="34" t="s">
        <v>77</v>
      </c>
      <c r="N37" s="62" t="s">
        <v>31</v>
      </c>
      <c r="O37" s="36">
        <v>357</v>
      </c>
      <c r="P37" s="36">
        <v>270</v>
      </c>
      <c r="Q37" s="36">
        <v>200</v>
      </c>
      <c r="R37" s="36">
        <v>559</v>
      </c>
      <c r="S37" s="83">
        <v>651</v>
      </c>
    </row>
    <row r="38" spans="2:19" x14ac:dyDescent="0.2">
      <c r="B38" s="7" t="s">
        <v>25</v>
      </c>
      <c r="C38" s="42" t="s">
        <v>30</v>
      </c>
      <c r="D38" s="65" t="s">
        <v>36</v>
      </c>
      <c r="E38" s="43">
        <v>2867</v>
      </c>
      <c r="F38" s="43">
        <v>2844</v>
      </c>
      <c r="G38" s="43">
        <v>2736</v>
      </c>
      <c r="H38" s="43">
        <v>2814</v>
      </c>
      <c r="I38" s="44">
        <v>2846</v>
      </c>
      <c r="J38" s="44">
        <v>2631</v>
      </c>
      <c r="K38" s="12"/>
      <c r="L38" s="55" t="s">
        <v>25</v>
      </c>
      <c r="M38" s="42" t="s">
        <v>30</v>
      </c>
      <c r="N38" s="65" t="s">
        <v>36</v>
      </c>
      <c r="O38" s="44">
        <v>2631</v>
      </c>
      <c r="P38" s="44">
        <v>2673</v>
      </c>
      <c r="Q38" s="44">
        <v>2276</v>
      </c>
      <c r="R38" s="44">
        <v>2588</v>
      </c>
      <c r="S38" s="89">
        <v>2410</v>
      </c>
    </row>
    <row r="39" spans="2:19" x14ac:dyDescent="0.2">
      <c r="B39" s="8"/>
      <c r="C39" s="25" t="s">
        <v>44</v>
      </c>
      <c r="D39" s="66" t="s">
        <v>36</v>
      </c>
      <c r="E39" s="16">
        <v>3158</v>
      </c>
      <c r="F39" s="16">
        <v>3104</v>
      </c>
      <c r="G39" s="16">
        <v>2975</v>
      </c>
      <c r="H39" s="16">
        <v>3041</v>
      </c>
      <c r="I39" s="72">
        <v>3006</v>
      </c>
      <c r="J39" s="72">
        <v>2788</v>
      </c>
      <c r="K39" s="12"/>
      <c r="L39" s="54"/>
      <c r="M39" s="70" t="s">
        <v>44</v>
      </c>
      <c r="N39" s="71" t="s">
        <v>36</v>
      </c>
      <c r="O39" s="72">
        <v>2788</v>
      </c>
      <c r="P39" s="72">
        <v>2809</v>
      </c>
      <c r="Q39" s="72">
        <v>2396</v>
      </c>
      <c r="R39" s="72">
        <v>2726</v>
      </c>
      <c r="S39" s="90">
        <v>2548</v>
      </c>
    </row>
    <row r="40" spans="2:19" x14ac:dyDescent="0.2">
      <c r="B40" s="8"/>
      <c r="C40" s="5" t="s">
        <v>28</v>
      </c>
      <c r="D40" s="58" t="s">
        <v>36</v>
      </c>
      <c r="E40" s="14">
        <v>2552</v>
      </c>
      <c r="F40" s="14">
        <v>2607</v>
      </c>
      <c r="G40" s="14">
        <v>2539</v>
      </c>
      <c r="H40" s="14">
        <v>2570</v>
      </c>
      <c r="I40" s="22">
        <v>2530</v>
      </c>
      <c r="J40" s="22">
        <v>2378</v>
      </c>
      <c r="K40" s="12"/>
      <c r="L40" s="54"/>
      <c r="M40" s="11" t="s">
        <v>28</v>
      </c>
      <c r="N40" s="60" t="s">
        <v>36</v>
      </c>
      <c r="O40" s="22">
        <v>2378</v>
      </c>
      <c r="P40" s="22">
        <v>2347</v>
      </c>
      <c r="Q40" s="22">
        <v>2049</v>
      </c>
      <c r="R40" s="22">
        <v>2238</v>
      </c>
      <c r="S40" s="81">
        <v>2174</v>
      </c>
    </row>
    <row r="41" spans="2:19" x14ac:dyDescent="0.2">
      <c r="B41" s="8"/>
      <c r="C41" s="5" t="s">
        <v>26</v>
      </c>
      <c r="D41" s="58" t="s">
        <v>37</v>
      </c>
      <c r="E41" s="23">
        <v>75.7</v>
      </c>
      <c r="F41" s="23">
        <v>77.099999999999994</v>
      </c>
      <c r="G41" s="23">
        <v>66.8</v>
      </c>
      <c r="H41" s="23">
        <v>62.8</v>
      </c>
      <c r="I41" s="11">
        <v>75.3</v>
      </c>
      <c r="J41" s="11">
        <v>81.5</v>
      </c>
      <c r="K41" s="12"/>
      <c r="L41" s="54"/>
      <c r="M41" s="11" t="s">
        <v>26</v>
      </c>
      <c r="N41" s="60" t="s">
        <v>37</v>
      </c>
      <c r="O41" s="11">
        <v>81.5</v>
      </c>
      <c r="P41" s="11">
        <v>78.8</v>
      </c>
      <c r="Q41" s="11">
        <v>74.8</v>
      </c>
      <c r="R41" s="11">
        <v>103.7</v>
      </c>
      <c r="S41" s="5">
        <v>130.80000000000001</v>
      </c>
    </row>
    <row r="42" spans="2:19" x14ac:dyDescent="0.2">
      <c r="B42" s="8"/>
      <c r="C42" s="5" t="s">
        <v>27</v>
      </c>
      <c r="D42" s="58" t="s">
        <v>34</v>
      </c>
      <c r="E42" s="24">
        <v>0.48399999999999999</v>
      </c>
      <c r="F42" s="24">
        <v>0.48099999999999998</v>
      </c>
      <c r="G42" s="24">
        <v>0.45800000000000002</v>
      </c>
      <c r="H42" s="24">
        <v>0.44</v>
      </c>
      <c r="I42" s="53">
        <v>0.44400000000000001</v>
      </c>
      <c r="J42" s="53">
        <v>0.41699999999999998</v>
      </c>
      <c r="K42" s="12"/>
      <c r="L42" s="54"/>
      <c r="M42" s="11" t="s">
        <v>27</v>
      </c>
      <c r="N42" s="60" t="s">
        <v>34</v>
      </c>
      <c r="O42" s="53">
        <v>0.41699999999999998</v>
      </c>
      <c r="P42" s="53">
        <v>0.41499999999999998</v>
      </c>
      <c r="Q42" s="53">
        <v>0.42299999999999999</v>
      </c>
      <c r="R42" s="53">
        <v>0.45500000000000002</v>
      </c>
      <c r="S42" s="24">
        <v>0.44500000000000001</v>
      </c>
    </row>
    <row r="43" spans="2:19" x14ac:dyDescent="0.2">
      <c r="B43" s="9"/>
      <c r="C43" s="26" t="s">
        <v>29</v>
      </c>
      <c r="D43" s="67" t="s">
        <v>38</v>
      </c>
      <c r="E43" s="15">
        <v>57210</v>
      </c>
      <c r="F43" s="15">
        <v>58856</v>
      </c>
      <c r="G43" s="15">
        <v>59460</v>
      </c>
      <c r="H43" s="15">
        <v>60439</v>
      </c>
      <c r="I43" s="36">
        <v>61234</v>
      </c>
      <c r="J43" s="36">
        <v>62076</v>
      </c>
      <c r="K43" s="12"/>
      <c r="L43" s="52"/>
      <c r="M43" s="34" t="s">
        <v>29</v>
      </c>
      <c r="N43" s="64" t="s">
        <v>38</v>
      </c>
      <c r="O43" s="36">
        <v>62083</v>
      </c>
      <c r="P43" s="36">
        <v>64009</v>
      </c>
      <c r="Q43" s="36">
        <v>64371</v>
      </c>
      <c r="R43" s="83">
        <v>64296</v>
      </c>
      <c r="S43" s="83">
        <v>64241</v>
      </c>
    </row>
    <row r="44" spans="2:19" ht="16.5" customHeight="1" x14ac:dyDescent="0.2">
      <c r="B44" s="1" t="s">
        <v>99</v>
      </c>
      <c r="I44" s="12"/>
      <c r="J44" s="12"/>
      <c r="K44" s="12"/>
      <c r="L44" s="12" t="s">
        <v>91</v>
      </c>
      <c r="M44" s="12"/>
      <c r="N44" s="12"/>
      <c r="O44" s="12"/>
      <c r="P44" s="12"/>
      <c r="Q44" s="12"/>
      <c r="R44" s="12"/>
      <c r="S44" s="12"/>
    </row>
    <row r="45" spans="2:19" ht="16.5" customHeight="1" x14ac:dyDescent="0.2">
      <c r="B45" s="1" t="s">
        <v>48</v>
      </c>
      <c r="I45" s="12"/>
      <c r="J45" s="12"/>
      <c r="K45" s="12"/>
      <c r="L45" s="12" t="s">
        <v>87</v>
      </c>
      <c r="M45" s="12"/>
      <c r="N45" s="12"/>
      <c r="O45" s="12"/>
      <c r="P45" s="12"/>
      <c r="Q45" s="12"/>
      <c r="R45" s="12"/>
      <c r="S45" s="12"/>
    </row>
    <row r="46" spans="2:19" ht="16.5" customHeight="1" x14ac:dyDescent="0.2">
      <c r="B46" s="1" t="s">
        <v>50</v>
      </c>
      <c r="I46" s="12"/>
      <c r="J46" s="12"/>
      <c r="K46" s="12"/>
      <c r="L46" s="12" t="s">
        <v>88</v>
      </c>
      <c r="M46" s="12"/>
      <c r="N46" s="12"/>
      <c r="O46" s="12"/>
      <c r="P46" s="12"/>
      <c r="Q46" s="12"/>
      <c r="R46" s="12"/>
      <c r="S46" s="12"/>
    </row>
    <row r="47" spans="2:19" s="12" customFormat="1" ht="16.5" customHeight="1" x14ac:dyDescent="0.2">
      <c r="B47" s="99" t="s">
        <v>51</v>
      </c>
      <c r="C47" s="99"/>
      <c r="E47" s="27"/>
      <c r="F47" s="27"/>
      <c r="G47" s="27"/>
      <c r="H47" s="27"/>
      <c r="I47" s="27"/>
      <c r="J47" s="27"/>
      <c r="L47" s="12" t="s">
        <v>89</v>
      </c>
      <c r="O47" s="27"/>
      <c r="P47" s="27"/>
      <c r="Q47" s="78"/>
      <c r="R47" s="78"/>
      <c r="S47" s="78"/>
    </row>
    <row r="48" spans="2:19" ht="16.5" customHeight="1" x14ac:dyDescent="0.2">
      <c r="B48" s="1" t="s">
        <v>49</v>
      </c>
      <c r="I48" s="12"/>
      <c r="J48" s="12"/>
      <c r="K48" s="12"/>
      <c r="L48" s="12" t="s">
        <v>97</v>
      </c>
      <c r="M48" s="12"/>
      <c r="N48" s="12"/>
      <c r="O48" s="12"/>
      <c r="P48" s="12"/>
      <c r="Q48" s="12"/>
      <c r="R48" s="12"/>
      <c r="S48" s="12"/>
    </row>
    <row r="49" spans="2:19" x14ac:dyDescent="0.2">
      <c r="B49" s="1" t="s">
        <v>63</v>
      </c>
      <c r="I49" s="12"/>
      <c r="J49" s="12"/>
      <c r="K49" s="12"/>
      <c r="L49" s="12" t="s">
        <v>90</v>
      </c>
      <c r="M49" s="12"/>
      <c r="N49" s="12"/>
      <c r="O49" s="12"/>
      <c r="P49" s="12"/>
      <c r="Q49" s="12"/>
      <c r="R49" s="12"/>
      <c r="S49" s="12"/>
    </row>
    <row r="50" spans="2:19" x14ac:dyDescent="0.2">
      <c r="I50" s="12"/>
      <c r="J50" s="12"/>
      <c r="K50" s="12"/>
      <c r="L50" s="12" t="s">
        <v>98</v>
      </c>
      <c r="M50" s="12"/>
      <c r="N50" s="12"/>
      <c r="O50" s="12"/>
      <c r="P50" s="12"/>
      <c r="Q50" s="12"/>
      <c r="R50" s="12"/>
      <c r="S50" s="12"/>
    </row>
    <row r="51" spans="2:19" x14ac:dyDescent="0.2">
      <c r="I51" s="12"/>
      <c r="J51" s="12"/>
      <c r="K51" s="12"/>
      <c r="L51" s="12" t="s">
        <v>64</v>
      </c>
      <c r="M51" s="12"/>
      <c r="N51" s="12"/>
      <c r="O51" s="47"/>
      <c r="P51" s="47"/>
      <c r="Q51" s="47"/>
      <c r="R51" s="47"/>
      <c r="S51" s="47"/>
    </row>
    <row r="52" spans="2:19" x14ac:dyDescent="0.2">
      <c r="I52" s="12"/>
      <c r="J52" s="12"/>
      <c r="K52" s="12"/>
      <c r="L52" s="12" t="s">
        <v>92</v>
      </c>
      <c r="M52" s="12"/>
      <c r="N52" s="12"/>
      <c r="O52" s="12"/>
      <c r="P52" s="12"/>
      <c r="Q52" s="12"/>
      <c r="R52" s="12"/>
      <c r="S52" s="12"/>
    </row>
  </sheetData>
  <mergeCells count="10">
    <mergeCell ref="B47:C47"/>
    <mergeCell ref="N5:N6"/>
    <mergeCell ref="P5:P6"/>
    <mergeCell ref="B3:C3"/>
    <mergeCell ref="L3:M3"/>
    <mergeCell ref="M5:M6"/>
    <mergeCell ref="O5:O6"/>
    <mergeCell ref="S5:S6"/>
    <mergeCell ref="R5:R6"/>
    <mergeCell ref="Q5:Q6"/>
  </mergeCells>
  <phoneticPr fontId="2"/>
  <pageMargins left="0.7" right="0.7" top="0.75" bottom="0.75" header="0.3" footer="0.3"/>
  <pageSetup paperSize="8" scale="53" orientation="landscape" horizontalDpi="300" verticalDpi="300" r:id="rId1"/>
  <ignoredErrors>
    <ignoredError sqref="O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JFEグループ</vt:lpstr>
      <vt:lpstr>JFEグループ!Print_Area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2018-06-25T00:30:35Z</dcterms:created>
  <dcterms:modified xsi:type="dcterms:W3CDTF">2023-10-11T01:02:41Z</dcterms:modified>
</cp:coreProperties>
</file>